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activeTab="1"/>
  </bookViews>
  <sheets>
    <sheet name="资金来源表1" sheetId="1" r:id="rId1"/>
    <sheet name="项目计划表2" sheetId="2" r:id="rId2"/>
    <sheet name="整合工作表3" sheetId="3" r:id="rId3"/>
    <sheet name="资产管理统计" sheetId="4" r:id="rId4"/>
  </sheets>
  <calcPr calcId="144525" concurrentCalc="0"/>
</workbook>
</file>

<file path=xl/sharedStrings.xml><?xml version="1.0" encoding="utf-8"?>
<sst xmlns="http://schemas.openxmlformats.org/spreadsheetml/2006/main" count="448" uniqueCount="295">
  <si>
    <t>附件1：</t>
  </si>
  <si>
    <t>西藏自治区    拉萨 市  墨竹工卡 县（区）2023年统筹整合资金来源及支出表</t>
  </si>
  <si>
    <t>填报单位（盖章）：     墨竹工卡县财政局、乡村振兴局</t>
  </si>
  <si>
    <t>单位：万元</t>
  </si>
  <si>
    <t>序号</t>
  </si>
  <si>
    <t>财政资金名称</t>
  </si>
  <si>
    <t>2022年度资金（万元）</t>
  </si>
  <si>
    <t>2023年度资金（万元）</t>
  </si>
  <si>
    <t>备注</t>
  </si>
  <si>
    <t>总规模</t>
  </si>
  <si>
    <t>贫困县已整合资金规模</t>
  </si>
  <si>
    <t>脱贫县计划整合资金规模</t>
  </si>
  <si>
    <t>脱贫县已整合资金规模</t>
  </si>
  <si>
    <t>栏次</t>
  </si>
  <si>
    <t>2≥3</t>
  </si>
  <si>
    <t>4＞5</t>
  </si>
  <si>
    <t>5≥6</t>
  </si>
  <si>
    <t>一</t>
  </si>
  <si>
    <t>中央财政资金小计</t>
  </si>
  <si>
    <t xml:space="preserve">衔接资金       </t>
  </si>
  <si>
    <t xml:space="preserve">衔接资金      </t>
  </si>
  <si>
    <t>林业改革补助资金（含天保和森林管护补助）</t>
  </si>
  <si>
    <t>农业资源及生态保护补助资金总规模（对农民的直接补贴除外）</t>
  </si>
  <si>
    <t>车辆购置税收入补助地方用于一般公路建设项目资金（支持农村公路部分）</t>
  </si>
  <si>
    <t>其他资金</t>
  </si>
  <si>
    <t>二</t>
  </si>
  <si>
    <t>自治区财政资金小计</t>
  </si>
  <si>
    <t>衔接资金</t>
  </si>
  <si>
    <t>自治区衔接资金（脱贫攻坚成效考核奖励资金）</t>
  </si>
  <si>
    <t>扶贫产业项目贷款贴息资金</t>
  </si>
  <si>
    <t xml:space="preserve">  </t>
  </si>
  <si>
    <t>三</t>
  </si>
  <si>
    <t>地（市）级资金小计</t>
  </si>
  <si>
    <t>其他涉农资金（人居环境）</t>
  </si>
  <si>
    <t>四</t>
  </si>
  <si>
    <t>县（区）级资金小计</t>
  </si>
  <si>
    <t>人居环境</t>
  </si>
  <si>
    <t>其他整合资金</t>
  </si>
  <si>
    <t>以前年度生态岗位资金（其他整合资金）</t>
  </si>
  <si>
    <t>五</t>
  </si>
  <si>
    <t>四级合计</t>
  </si>
  <si>
    <t>其中用于建档立卡贫困村的资金规模</t>
  </si>
  <si>
    <t>其中用于建档立卡贫困人口的资金规模</t>
  </si>
  <si>
    <t>填表说明：</t>
  </si>
  <si>
    <t>2.四级合计中用于脱贫村的资金规模：是指用于脱贫村的所有项目（含对农户直接支持项目）的资金规模。</t>
  </si>
  <si>
    <t>3.四级合计中用于脱贫人口的资金规模：是指用于试点脱贫县对脱贫人口直接支持项目的资金规模。</t>
  </si>
  <si>
    <t>4.用于脱贫村的资金和脱贫人口的资金因有重复统计部分，两者之和应大于四级合计。</t>
  </si>
  <si>
    <t>5.本表由地（市）财政会同乡村振兴部门填报，以县（区）为单位，地（市）汇总完成后，报送自治区财政厅农业处、自治区乡村振兴局计财处。</t>
  </si>
  <si>
    <t>墨竹工卡县2023年度财政涉农统筹整合资金项目计划明细表（总表）</t>
  </si>
  <si>
    <r>
      <rPr>
        <b/>
        <sz val="12"/>
        <color rgb="FF000000"/>
        <rFont val="方正仿宋_GBK"/>
        <charset val="134"/>
      </rPr>
      <t>序号</t>
    </r>
  </si>
  <si>
    <r>
      <rPr>
        <b/>
        <sz val="12"/>
        <color rgb="FF000000"/>
        <rFont val="方正仿宋_GBK"/>
        <charset val="134"/>
      </rPr>
      <t>县（区</t>
    </r>
    <r>
      <rPr>
        <b/>
        <sz val="12"/>
        <color rgb="FF000000"/>
        <rFont val="Times New Roman"/>
        <charset val="134"/>
      </rPr>
      <t>)</t>
    </r>
    <r>
      <rPr>
        <b/>
        <sz val="12"/>
        <color rgb="FF000000"/>
        <rFont val="方正仿宋_GBK"/>
        <charset val="134"/>
      </rPr>
      <t>、乡（镇）名称</t>
    </r>
  </si>
  <si>
    <r>
      <rPr>
        <b/>
        <sz val="12"/>
        <color rgb="FF000000"/>
        <rFont val="方正仿宋_GBK"/>
        <charset val="134"/>
      </rPr>
      <t>项目名称</t>
    </r>
  </si>
  <si>
    <r>
      <rPr>
        <b/>
        <sz val="12"/>
        <color rgb="FF000000"/>
        <rFont val="方正仿宋_GBK"/>
        <charset val="134"/>
      </rPr>
      <t>建设地点（所在乡村名）</t>
    </r>
  </si>
  <si>
    <r>
      <rPr>
        <b/>
        <sz val="12"/>
        <color rgb="FF000000"/>
        <rFont val="方正仿宋_GBK"/>
        <charset val="134"/>
      </rPr>
      <t>项目建设内容</t>
    </r>
  </si>
  <si>
    <r>
      <rPr>
        <b/>
        <sz val="12"/>
        <color rgb="FF000000"/>
        <rFont val="方正仿宋_GBK"/>
        <charset val="134"/>
      </rPr>
      <t>项目主管部门</t>
    </r>
  </si>
  <si>
    <t>项目（责任人）</t>
  </si>
  <si>
    <r>
      <rPr>
        <b/>
        <sz val="12"/>
        <color rgb="FF000000"/>
        <rFont val="方正仿宋_GBK"/>
        <charset val="134"/>
      </rPr>
      <t>开工时间</t>
    </r>
  </si>
  <si>
    <t>计划完工时间</t>
  </si>
  <si>
    <r>
      <rPr>
        <b/>
        <sz val="12"/>
        <color rgb="FF000000"/>
        <rFont val="方正仿宋_GBK"/>
        <charset val="134"/>
      </rPr>
      <t>资金来源及金额</t>
    </r>
  </si>
  <si>
    <r>
      <rPr>
        <b/>
        <sz val="12"/>
        <color rgb="FF000000"/>
        <rFont val="方正仿宋_GBK"/>
        <charset val="134"/>
      </rPr>
      <t>投资计划（万元）</t>
    </r>
  </si>
  <si>
    <r>
      <rPr>
        <b/>
        <sz val="12"/>
        <color rgb="FF000000"/>
        <rFont val="方正仿宋_GBK"/>
        <charset val="134"/>
      </rPr>
      <t>项目预计年均实现收益（万元）</t>
    </r>
  </si>
  <si>
    <r>
      <rPr>
        <b/>
        <sz val="12"/>
        <color rgb="FF000000"/>
        <rFont val="方正仿宋_GBK"/>
        <charset val="134"/>
      </rPr>
      <t>项目受益群众户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方正仿宋_GBK"/>
        <charset val="134"/>
      </rPr>
      <t>户</t>
    </r>
  </si>
  <si>
    <r>
      <rPr>
        <b/>
        <sz val="12"/>
        <color rgb="FF000000"/>
        <rFont val="方正仿宋_GBK"/>
        <charset val="134"/>
      </rPr>
      <t>项目受益群众人数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方正仿宋_GBK"/>
        <charset val="134"/>
      </rPr>
      <t>人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</si>
  <si>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方正仿宋_GBK"/>
        <charset val="134"/>
      </rPr>
      <t>其中</t>
    </r>
  </si>
  <si>
    <r>
      <rPr>
        <b/>
        <sz val="12"/>
        <color rgb="FF000000"/>
        <rFont val="方正仿宋_GBK"/>
        <charset val="134"/>
      </rPr>
      <t>效益分析</t>
    </r>
  </si>
  <si>
    <r>
      <rPr>
        <b/>
        <sz val="12"/>
        <color rgb="FF000000"/>
        <rFont val="方正仿宋_GBK"/>
        <charset val="134"/>
      </rPr>
      <t>备注</t>
    </r>
  </si>
  <si>
    <r>
      <rPr>
        <b/>
        <sz val="12"/>
        <color rgb="FF000000"/>
        <rFont val="方正仿宋_GBK"/>
        <charset val="134"/>
      </rPr>
      <t>资金来源名称</t>
    </r>
  </si>
  <si>
    <r>
      <rPr>
        <b/>
        <sz val="12"/>
        <color rgb="FF000000"/>
        <rFont val="方正仿宋_GBK"/>
        <charset val="134"/>
      </rPr>
      <t>金额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方正仿宋_GBK"/>
        <charset val="134"/>
      </rPr>
      <t>万元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</si>
  <si>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方正仿宋_GBK"/>
        <charset val="134"/>
      </rPr>
      <t>总投资</t>
    </r>
  </si>
  <si>
    <r>
      <rPr>
        <b/>
        <sz val="12"/>
        <color rgb="FF000000"/>
        <rFont val="方正仿宋_GBK"/>
        <charset val="134"/>
      </rPr>
      <t>中央财政资金</t>
    </r>
  </si>
  <si>
    <r>
      <rPr>
        <b/>
        <sz val="12"/>
        <color rgb="FF000000"/>
        <rFont val="方正仿宋_GBK"/>
        <charset val="134"/>
      </rPr>
      <t>自治区财政资金</t>
    </r>
  </si>
  <si>
    <r>
      <rPr>
        <b/>
        <sz val="12"/>
        <color rgb="FF000000"/>
        <rFont val="方正仿宋_GBK"/>
        <charset val="134"/>
      </rPr>
      <t>地（市）级</t>
    </r>
    <r>
      <rPr>
        <b/>
        <sz val="12"/>
        <color rgb="FF000000"/>
        <rFont val="Times New Roman"/>
        <charset val="134"/>
      </rPr>
      <t xml:space="preserve"> </t>
    </r>
    <r>
      <rPr>
        <b/>
        <sz val="12"/>
        <color rgb="FF000000"/>
        <rFont val="方正仿宋_GBK"/>
        <charset val="134"/>
      </rPr>
      <t>资金</t>
    </r>
  </si>
  <si>
    <r>
      <rPr>
        <b/>
        <sz val="12"/>
        <color rgb="FF000000"/>
        <rFont val="方正仿宋_GBK"/>
        <charset val="134"/>
      </rPr>
      <t>县本级资金</t>
    </r>
    <r>
      <rPr>
        <b/>
        <sz val="12"/>
        <color rgb="FF000000"/>
        <rFont val="Times New Roman"/>
        <charset val="134"/>
      </rPr>
      <t xml:space="preserve">  </t>
    </r>
  </si>
  <si>
    <r>
      <rPr>
        <b/>
        <sz val="12"/>
        <color rgb="FF000000"/>
        <rFont val="方正仿宋_GBK"/>
        <charset val="134"/>
      </rPr>
      <t>援藏资金</t>
    </r>
  </si>
  <si>
    <r>
      <rPr>
        <b/>
        <sz val="12"/>
        <color rgb="FF000000"/>
        <rFont val="方正仿宋_GBK"/>
        <charset val="134"/>
      </rPr>
      <t>融资</t>
    </r>
  </si>
  <si>
    <r>
      <rPr>
        <b/>
        <sz val="12"/>
        <color rgb="FF000000"/>
        <rFont val="方正仿宋_GBK"/>
        <charset val="134"/>
      </rPr>
      <t>单位企业自筹</t>
    </r>
  </si>
  <si>
    <r>
      <rPr>
        <b/>
        <sz val="12"/>
        <color rgb="FF000000"/>
        <rFont val="方正仿宋_GBK"/>
        <charset val="134"/>
      </rPr>
      <t>受益脱贫户数</t>
    </r>
  </si>
  <si>
    <r>
      <rPr>
        <b/>
        <sz val="12"/>
        <color rgb="FF000000"/>
        <rFont val="方正仿宋_GBK"/>
        <charset val="134"/>
      </rPr>
      <t>行次</t>
    </r>
  </si>
  <si>
    <r>
      <rPr>
        <b/>
        <sz val="12"/>
        <color rgb="FF000000"/>
        <rFont val="方正仿宋_GBK"/>
        <charset val="134"/>
      </rPr>
      <t>合计（个）</t>
    </r>
  </si>
  <si>
    <r>
      <rPr>
        <sz val="12"/>
        <color rgb="FF000000"/>
        <rFont val="Times New Roman"/>
        <charset val="134"/>
      </rPr>
      <t>18</t>
    </r>
    <r>
      <rPr>
        <sz val="12"/>
        <color rgb="FF000000"/>
        <rFont val="方正仿宋_GBK"/>
        <charset val="134"/>
      </rPr>
      <t>个</t>
    </r>
  </si>
  <si>
    <r>
      <rPr>
        <b/>
        <sz val="12"/>
        <color rgb="FFFF0000"/>
        <rFont val="Times New Roman"/>
        <charset val="134"/>
      </rPr>
      <t>(</t>
    </r>
    <r>
      <rPr>
        <b/>
        <sz val="12"/>
        <color rgb="FFFF0000"/>
        <rFont val="方正仿宋_GBK"/>
        <charset val="134"/>
      </rPr>
      <t>一</t>
    </r>
    <r>
      <rPr>
        <b/>
        <sz val="12"/>
        <color rgb="FFFF0000"/>
        <rFont val="Times New Roman"/>
        <charset val="134"/>
      </rPr>
      <t>)</t>
    </r>
    <r>
      <rPr>
        <b/>
        <sz val="12"/>
        <color rgb="FFFF0000"/>
        <rFont val="方正仿宋_GBK"/>
        <charset val="134"/>
      </rPr>
      <t>生产发展（含产业项目）类</t>
    </r>
    <r>
      <rPr>
        <b/>
        <sz val="12"/>
        <color rgb="FFFF0000"/>
        <rFont val="Times New Roman"/>
        <charset val="134"/>
      </rPr>
      <t>(5)</t>
    </r>
  </si>
  <si>
    <t>1</t>
  </si>
  <si>
    <r>
      <rPr>
        <sz val="12"/>
        <rFont val="方正仿宋_GBK"/>
        <charset val="134"/>
      </rPr>
      <t>墨竹工卡县</t>
    </r>
  </si>
  <si>
    <r>
      <rPr>
        <sz val="12"/>
        <rFont val="方正仿宋_GBK"/>
        <charset val="134"/>
      </rPr>
      <t>墨竹小油菜精加工厂房建设项目</t>
    </r>
  </si>
  <si>
    <r>
      <rPr>
        <sz val="12"/>
        <rFont val="方正仿宋_GBK"/>
        <charset val="134"/>
      </rPr>
      <t>工卡镇</t>
    </r>
  </si>
  <si>
    <r>
      <rPr>
        <sz val="12"/>
        <rFont val="方正仿宋_GBK"/>
        <charset val="134"/>
      </rPr>
      <t>新建总建筑面积为</t>
    </r>
    <r>
      <rPr>
        <sz val="12"/>
        <rFont val="Times New Roman"/>
        <charset val="134"/>
      </rPr>
      <t>5245.42</t>
    </r>
    <r>
      <rPr>
        <sz val="12"/>
        <rFont val="方正仿宋_GBK"/>
        <charset val="134"/>
      </rPr>
      <t>平方米及其附属，本次主要建成加工厂房</t>
    </r>
    <r>
      <rPr>
        <sz val="12"/>
        <rFont val="Times New Roman"/>
        <charset val="134"/>
      </rPr>
      <t>1885</t>
    </r>
    <r>
      <rPr>
        <sz val="12"/>
        <rFont val="方正仿宋_GBK"/>
        <charset val="134"/>
      </rPr>
      <t>㎡，原料仓</t>
    </r>
    <r>
      <rPr>
        <sz val="12"/>
        <rFont val="Times New Roman"/>
        <charset val="134"/>
      </rPr>
      <t>946.12</t>
    </r>
    <r>
      <rPr>
        <sz val="12"/>
        <rFont val="方正仿宋_GBK"/>
        <charset val="134"/>
      </rPr>
      <t>㎡，成品仓库</t>
    </r>
    <r>
      <rPr>
        <sz val="12"/>
        <rFont val="Times New Roman"/>
        <charset val="134"/>
      </rPr>
      <t>846.12</t>
    </r>
    <r>
      <rPr>
        <sz val="12"/>
        <rFont val="方正仿宋_GBK"/>
        <charset val="134"/>
      </rPr>
      <t>㎡，科研楼</t>
    </r>
    <r>
      <rPr>
        <sz val="12"/>
        <rFont val="Times New Roman"/>
        <charset val="134"/>
      </rPr>
      <t>1277.60</t>
    </r>
    <r>
      <rPr>
        <sz val="12"/>
        <rFont val="方正仿宋_GBK"/>
        <charset val="134"/>
      </rPr>
      <t>㎡，门卫房</t>
    </r>
    <r>
      <rPr>
        <sz val="12"/>
        <rFont val="Times New Roman"/>
        <charset val="134"/>
      </rPr>
      <t>25.42</t>
    </r>
    <r>
      <rPr>
        <sz val="12"/>
        <rFont val="方正仿宋_GBK"/>
        <charset val="134"/>
      </rPr>
      <t>㎡，设备房</t>
    </r>
    <r>
      <rPr>
        <sz val="12"/>
        <rFont val="Times New Roman"/>
        <charset val="134"/>
      </rPr>
      <t>246.40</t>
    </r>
    <r>
      <rPr>
        <sz val="12"/>
        <rFont val="方正仿宋_GBK"/>
        <charset val="134"/>
      </rPr>
      <t>㎡及其配套附属购置生产设备。</t>
    </r>
  </si>
  <si>
    <t>农业农村局、宗教局</t>
  </si>
  <si>
    <t>达瓦次仁、次仁顿珠</t>
  </si>
  <si>
    <t>中央衔接资金1106.418万元（巩固拓展脱贫攻坚成果和乡村振兴任务资金268.888万元、中央少数民族发展任务资金837.53万元）、地市资金430万元（整合资金430万元）、县级衔接资金1409.122万元</t>
  </si>
  <si>
    <r>
      <rPr>
        <sz val="12"/>
        <color rgb="FF000000"/>
        <rFont val="方正仿宋_GBK"/>
        <charset val="134"/>
      </rPr>
      <t>带动种植户</t>
    </r>
    <r>
      <rPr>
        <sz val="12"/>
        <color rgb="FF000000"/>
        <rFont val="Times New Roman"/>
        <charset val="134"/>
      </rPr>
      <t>4000</t>
    </r>
    <r>
      <rPr>
        <sz val="12"/>
        <color rgb="FF000000"/>
        <rFont val="方正仿宋_GBK"/>
        <charset val="134"/>
      </rPr>
      <t>户</t>
    </r>
  </si>
  <si>
    <t>项目建成后能够推动发展油品加工产业，打造拉萨一桶油特色产品，拓展销路，全面促进墨竹小油菜产业发展壮大，项目建成后可带动4000多户油菜种植户，每户增收2000元左右，能够解决固定就业岗位15人。</t>
  </si>
  <si>
    <t>3月21日开标，预计3月底可开工建设。</t>
  </si>
  <si>
    <r>
      <rPr>
        <sz val="12"/>
        <rFont val="方正仿宋_GBK"/>
        <charset val="134"/>
      </rPr>
      <t>墨竹工卡县青稞产业项目</t>
    </r>
  </si>
  <si>
    <r>
      <rPr>
        <sz val="12"/>
        <rFont val="方正仿宋_GBK"/>
        <charset val="134"/>
      </rPr>
      <t>尼玛江热乡</t>
    </r>
  </si>
  <si>
    <r>
      <rPr>
        <sz val="12"/>
        <rFont val="方正仿宋_GBK"/>
        <charset val="134"/>
      </rPr>
      <t>新建厂房</t>
    </r>
    <r>
      <rPr>
        <sz val="12"/>
        <rFont val="Times New Roman"/>
        <charset val="134"/>
      </rPr>
      <t>3500</t>
    </r>
    <r>
      <rPr>
        <sz val="12"/>
        <rFont val="方正仿宋_GBK"/>
        <charset val="134"/>
      </rPr>
      <t>平方米、原料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平米左右、产品储藏间</t>
    </r>
    <r>
      <rPr>
        <sz val="12"/>
        <rFont val="Times New Roman"/>
        <charset val="134"/>
      </rPr>
      <t>800</t>
    </r>
    <r>
      <rPr>
        <sz val="12"/>
        <rFont val="方正仿宋_GBK"/>
        <charset val="134"/>
      </rPr>
      <t>平米左右等，购置加工产品设备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套及附属工程。</t>
    </r>
  </si>
  <si>
    <r>
      <rPr>
        <sz val="12"/>
        <rFont val="方正仿宋_GBK"/>
        <charset val="134"/>
      </rPr>
      <t>农业农村局</t>
    </r>
  </si>
  <si>
    <r>
      <rPr>
        <sz val="12"/>
        <color rgb="FF000000"/>
        <rFont val="方正仿宋_GBK"/>
        <charset val="134"/>
      </rPr>
      <t>达瓦次仁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</si>
  <si>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11</t>
    </r>
    <r>
      <rPr>
        <sz val="12"/>
        <color rgb="FF000000"/>
        <rFont val="方正仿宋_GBK"/>
        <charset val="134"/>
      </rPr>
      <t>月</t>
    </r>
  </si>
  <si>
    <r>
      <t>中央衔接资金</t>
    </r>
    <r>
      <rPr>
        <sz val="12"/>
        <color rgb="FF000000"/>
        <rFont val="Times New Roman"/>
        <charset val="134"/>
      </rPr>
      <t>1400</t>
    </r>
    <r>
      <rPr>
        <sz val="12"/>
        <color rgb="FF000000"/>
        <rFont val="宋体"/>
        <charset val="134"/>
      </rPr>
      <t>万元（巩固拓展脱贫攻坚成果和乡村振兴任务资金1400万元）、自治区衔接资金200万元、地市资金320万元（整合资金320万元）、县级衔接资金43.77万元</t>
    </r>
  </si>
  <si>
    <r>
      <rPr>
        <sz val="12"/>
        <color rgb="FF000000"/>
        <rFont val="方正仿宋_GBK"/>
        <charset val="134"/>
      </rPr>
      <t>带动种植户</t>
    </r>
    <r>
      <rPr>
        <sz val="12"/>
        <color rgb="FF000000"/>
        <rFont val="Times New Roman"/>
        <charset val="134"/>
      </rPr>
      <t>3000</t>
    </r>
    <r>
      <rPr>
        <sz val="12"/>
        <color rgb="FF000000"/>
        <rFont val="方正仿宋_GBK"/>
        <charset val="134"/>
      </rPr>
      <t>户</t>
    </r>
  </si>
  <si>
    <t>项目建成后推动群众对田间管理的积极性，解决青稞销售困难问题，实现群众依靠耕地也能增收致富。能够带动全县青稞种植户5000左右，户均增收1500元左右，提供固定岗位就业20人.</t>
  </si>
  <si>
    <t>3月22日开标，预计3月底可开工建设。</t>
  </si>
  <si>
    <t>3</t>
  </si>
  <si>
    <r>
      <rPr>
        <sz val="12"/>
        <rFont val="方正仿宋_GBK"/>
        <charset val="134"/>
      </rPr>
      <t>扎雪乡砂石厂建设项目</t>
    </r>
  </si>
  <si>
    <r>
      <rPr>
        <sz val="12"/>
        <rFont val="方正仿宋_GBK"/>
        <charset val="134"/>
      </rPr>
      <t>扎雪乡</t>
    </r>
  </si>
  <si>
    <t>新建砂石厂项目占地面积70950.56平方米，106.43亩。总建筑面积1586.48平方米，其中包括：新建1#生产厂房441.10平方米；2#生产厂房609.52平方米；新建业务用房486.72平方米；新建门卫室49.14平方米；新建洗车池、大门、围墙、挡土墙、地磅、生产设备、污水处理设备、总平供配电、给排水及其他附属设施。</t>
  </si>
  <si>
    <r>
      <rPr>
        <sz val="12"/>
        <color rgb="FF000000"/>
        <rFont val="方正仿宋_GBK"/>
        <charset val="134"/>
      </rPr>
      <t>住建局</t>
    </r>
  </si>
  <si>
    <r>
      <rPr>
        <sz val="12"/>
        <color rgb="FF000000"/>
        <rFont val="方正仿宋_GBK"/>
        <charset val="134"/>
      </rPr>
      <t>杨玉伟</t>
    </r>
  </si>
  <si>
    <r>
      <t>中央衔接资金5</t>
    </r>
    <r>
      <rPr>
        <sz val="12"/>
        <color rgb="FF000000"/>
        <rFont val="Times New Roman"/>
        <charset val="134"/>
      </rPr>
      <t>00</t>
    </r>
    <r>
      <rPr>
        <sz val="12"/>
        <color rgb="FF000000"/>
        <rFont val="宋体"/>
        <charset val="134"/>
      </rPr>
      <t>万元（巩固拓展脱贫攻坚成果和乡村振兴任务资金500万元）、自治区衔接资金3</t>
    </r>
    <r>
      <rPr>
        <sz val="12"/>
        <color rgb="FF000000"/>
        <rFont val="Times New Roman"/>
        <charset val="134"/>
      </rPr>
      <t>00</t>
    </r>
    <r>
      <rPr>
        <sz val="12"/>
        <color rgb="FF000000"/>
        <rFont val="宋体"/>
        <charset val="134"/>
      </rPr>
      <t>万元、
地市资金</t>
    </r>
    <r>
      <rPr>
        <sz val="12"/>
        <color rgb="FF000000"/>
        <rFont val="Times New Roman"/>
        <charset val="134"/>
      </rPr>
      <t>250</t>
    </r>
    <r>
      <rPr>
        <sz val="12"/>
        <color rgb="FF000000"/>
        <rFont val="宋体"/>
        <charset val="134"/>
      </rPr>
      <t>万元（整合资金218.17万元、衔接资金31.83万元）、
县级衔接资金596.22万元</t>
    </r>
  </si>
  <si>
    <t>通过实施该项目，可从本地招收务工人员，预计项目运营初期将解决8个稳定就业岗位，月工资达4000元，砂石厂年产量将达到15万立方，所需原材料为15万立方（1:1)，原材料运输车次为6818次，将持续带动当地农牧民增收，现以3公里内每趟按100元计算，实现当地增收681800元每年。</t>
  </si>
  <si>
    <t>3月2日已开标，预计3月15日前开工建设。</t>
  </si>
  <si>
    <r>
      <rPr>
        <sz val="12"/>
        <rFont val="方正仿宋_GBK"/>
        <charset val="134"/>
      </rPr>
      <t>墨竹工卡县乡村生态休闲馆项目</t>
    </r>
  </si>
  <si>
    <t>墨竹工卡县乡村生态休闲馆地上 2层 ,占地面积 2427.2m2,总 建筑面积 3933.8m2。 一层为培训室、文化交流厅、乡村产品体验区、大厅及临时陈列;二 层为培 训室、阅览室、多功能厅、会议室。</t>
  </si>
  <si>
    <r>
      <rPr>
        <sz val="12"/>
        <rFont val="方正仿宋_GBK"/>
        <charset val="134"/>
      </rPr>
      <t>文旅局</t>
    </r>
  </si>
  <si>
    <r>
      <rPr>
        <sz val="12"/>
        <color rgb="FF000000"/>
        <rFont val="方正仿宋_GBK"/>
        <charset val="134"/>
      </rPr>
      <t>梅子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</si>
  <si>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方正仿宋_GBK"/>
        <charset val="134"/>
      </rPr>
      <t>月</t>
    </r>
  </si>
  <si>
    <r>
      <rPr>
        <sz val="12"/>
        <color rgb="FF000000"/>
        <rFont val="宋体"/>
        <charset val="134"/>
      </rPr>
      <t>中央衔接资金1694万元（巩固拓展脱贫攻坚成果和乡村振兴任务资金1694万元）、地市衔接资金</t>
    </r>
    <r>
      <rPr>
        <sz val="12"/>
        <color rgb="FF000000"/>
        <rFont val="Times New Roman"/>
        <charset val="134"/>
      </rPr>
      <t>430</t>
    </r>
    <r>
      <rPr>
        <sz val="12"/>
        <color rgb="FF000000"/>
        <rFont val="宋体"/>
        <charset val="134"/>
      </rPr>
      <t>万元、县级衔接资金901万元</t>
    </r>
  </si>
  <si>
    <t>通过实施该项目，形成新的经济增长点，为失地群众提供就近就便的工作岗位，提高群众收入。解决就业20-30人，实现年底分红50万元。</t>
  </si>
  <si>
    <t>3月7日已开标，预计3月15日开工建设。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</si>
  <si>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年墨竹工卡县高标准农田建设项目</t>
    </r>
  </si>
  <si>
    <r>
      <rPr>
        <sz val="12"/>
        <rFont val="方正仿宋_GBK"/>
        <charset val="134"/>
      </rPr>
      <t>总计面积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亩，建设内容包括土地平整、客土改良、机耕道、渠系建设、施肥措施及林业措施等。</t>
    </r>
  </si>
  <si>
    <r>
      <rPr>
        <sz val="12"/>
        <rFont val="方正仿宋_GBK"/>
        <charset val="134"/>
      </rPr>
      <t>达瓦次仁</t>
    </r>
  </si>
  <si>
    <r>
      <rPr>
        <sz val="12"/>
        <color rgb="FF000000"/>
        <rFont val="宋体"/>
        <charset val="134"/>
      </rPr>
      <t>地市资金</t>
    </r>
    <r>
      <rPr>
        <sz val="12"/>
        <color rgb="FF000000"/>
        <rFont val="Times New Roman"/>
        <charset val="134"/>
      </rPr>
      <t>158.29</t>
    </r>
    <r>
      <rPr>
        <sz val="12"/>
        <color rgb="FF000000"/>
        <rFont val="宋体"/>
        <charset val="134"/>
      </rPr>
      <t>万元（整合资金158.29万元）</t>
    </r>
  </si>
  <si>
    <r>
      <rPr>
        <sz val="8"/>
        <color rgb="FF000000"/>
        <rFont val="方正仿宋_GBK"/>
        <charset val="134"/>
      </rPr>
      <t>通过实施该项目，</t>
    </r>
    <r>
      <rPr>
        <sz val="8"/>
        <color rgb="FF222222"/>
        <rFont val="方正仿宋_GBK"/>
        <charset val="134"/>
      </rPr>
      <t>聚焦建设“沟相通、路相连、旱能浇、田成方”的高效农田，逐步把昔日的“望天田”变成如今的“高产田”，质量和产能明显提升。</t>
    </r>
  </si>
  <si>
    <t>已完成初步设计，待拉萨市农业农村局下达批复。</t>
  </si>
  <si>
    <r>
      <rPr>
        <b/>
        <sz val="12"/>
        <rFont val="Times New Roman"/>
        <charset val="134"/>
      </rPr>
      <t>(</t>
    </r>
    <r>
      <rPr>
        <b/>
        <sz val="12"/>
        <rFont val="方正仿宋_GBK"/>
        <charset val="134"/>
      </rPr>
      <t>二</t>
    </r>
    <r>
      <rPr>
        <b/>
        <sz val="12"/>
        <rFont val="Times New Roman"/>
        <charset val="134"/>
      </rPr>
      <t>)</t>
    </r>
    <r>
      <rPr>
        <b/>
        <sz val="12"/>
        <rFont val="方正仿宋_GBK"/>
        <charset val="134"/>
      </rPr>
      <t>农村基础设施类</t>
    </r>
    <r>
      <rPr>
        <b/>
        <sz val="12"/>
        <rFont val="Times New Roman"/>
        <charset val="134"/>
      </rPr>
      <t>(10)</t>
    </r>
  </si>
  <si>
    <r>
      <rPr>
        <sz val="12"/>
        <rFont val="方正仿宋_GBK"/>
        <charset val="134"/>
      </rPr>
      <t>墨竹工卡县尼玛江热乡宗雪村安全饮水工程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</si>
  <si>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）取水部分：新建机电井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座（曲龙寺），新建取水口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座，（取水方式为在雪绒藏布河取地表水）新建加压泵房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座至水厂。</t>
    </r>
    <r>
      <rPr>
        <sz val="12"/>
        <rFont val="Times New Roman"/>
        <charset val="134"/>
      </rPr>
      <t xml:space="preserve"> 
2</t>
    </r>
    <r>
      <rPr>
        <sz val="12"/>
        <rFont val="方正仿宋_GBK"/>
        <charset val="134"/>
      </rPr>
      <t>）输配水管网：引水管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条，总长</t>
    </r>
    <r>
      <rPr>
        <sz val="12"/>
        <rFont val="Times New Roman"/>
        <charset val="134"/>
      </rPr>
      <t>1940m</t>
    </r>
    <r>
      <rPr>
        <sz val="12"/>
        <rFont val="方正仿宋_GBK"/>
        <charset val="134"/>
      </rPr>
      <t>。主管：总长</t>
    </r>
    <r>
      <rPr>
        <sz val="12"/>
        <rFont val="Times New Roman"/>
        <charset val="134"/>
      </rPr>
      <t>10464m</t>
    </r>
    <r>
      <rPr>
        <sz val="12"/>
        <rFont val="方正仿宋_GBK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支管：共</t>
    </r>
    <r>
      <rPr>
        <sz val="12"/>
        <rFont val="Times New Roman"/>
        <charset val="134"/>
      </rPr>
      <t>11</t>
    </r>
    <r>
      <rPr>
        <sz val="12"/>
        <rFont val="方正仿宋_GBK"/>
        <charset val="134"/>
      </rPr>
      <t>条，总长</t>
    </r>
    <r>
      <rPr>
        <sz val="12"/>
        <rFont val="Times New Roman"/>
        <charset val="134"/>
      </rPr>
      <t>7930</t>
    </r>
    <r>
      <rPr>
        <sz val="12"/>
        <rFont val="方正仿宋_GBK"/>
        <charset val="134"/>
      </rPr>
      <t>米。斗管：本次设计斗管共计</t>
    </r>
    <r>
      <rPr>
        <sz val="12"/>
        <rFont val="Times New Roman"/>
        <charset val="134"/>
      </rPr>
      <t>47</t>
    </r>
    <r>
      <rPr>
        <sz val="12"/>
        <rFont val="方正仿宋_GBK"/>
        <charset val="134"/>
      </rPr>
      <t>条，总长为</t>
    </r>
    <r>
      <rPr>
        <sz val="12"/>
        <rFont val="Times New Roman"/>
        <charset val="134"/>
      </rPr>
      <t>6593m</t>
    </r>
    <r>
      <rPr>
        <sz val="12"/>
        <rFont val="方正仿宋_GBK"/>
        <charset val="134"/>
      </rPr>
      <t>。入户管：本次设计入户管采用共计</t>
    </r>
    <r>
      <rPr>
        <sz val="12"/>
        <rFont val="Times New Roman"/>
        <charset val="134"/>
      </rPr>
      <t>252</t>
    </r>
    <r>
      <rPr>
        <sz val="12"/>
        <rFont val="方正仿宋_GBK"/>
        <charset val="134"/>
      </rPr>
      <t>户，总长</t>
    </r>
    <r>
      <rPr>
        <sz val="12"/>
        <rFont val="Times New Roman"/>
        <charset val="134"/>
      </rPr>
      <t>6300m</t>
    </r>
    <r>
      <rPr>
        <sz val="12"/>
        <rFont val="方正仿宋_GBK"/>
        <charset val="134"/>
      </rPr>
      <t>。</t>
    </r>
    <r>
      <rPr>
        <sz val="12"/>
        <rFont val="Times New Roman"/>
        <charset val="134"/>
      </rPr>
      <t xml:space="preserve">  
</t>
    </r>
  </si>
  <si>
    <r>
      <rPr>
        <sz val="12"/>
        <rFont val="方正仿宋_GBK"/>
        <charset val="134"/>
      </rPr>
      <t>水利局</t>
    </r>
  </si>
  <si>
    <r>
      <rPr>
        <sz val="12"/>
        <color rgb="FF000000"/>
        <rFont val="方正仿宋_GBK"/>
        <charset val="134"/>
      </rPr>
      <t>边巴洛布</t>
    </r>
  </si>
  <si>
    <r>
      <rPr>
        <sz val="12"/>
        <color rgb="FF000000"/>
        <rFont val="宋体"/>
        <charset val="134"/>
      </rPr>
      <t>自治区衔接资金1000万元、地市衔接资金</t>
    </r>
    <r>
      <rPr>
        <sz val="12"/>
        <color rgb="FF000000"/>
        <rFont val="Times New Roman"/>
        <charset val="134"/>
      </rPr>
      <t>640</t>
    </r>
    <r>
      <rPr>
        <sz val="12"/>
        <color rgb="FF000000"/>
        <rFont val="宋体"/>
        <charset val="134"/>
      </rPr>
      <t>万元、县级衔接资金294.26万元</t>
    </r>
  </si>
  <si>
    <r>
      <rPr>
        <sz val="12"/>
        <color rgb="FF000000"/>
        <rFont val="方正仿宋_GBK"/>
        <charset val="134"/>
      </rPr>
      <t>提高农村安全饮水覆盖面、巩固提升当地农村饮水安全保障率。建设期间促进本地群众增收</t>
    </r>
    <r>
      <rPr>
        <sz val="12"/>
        <color rgb="FF000000"/>
        <rFont val="Times New Roman"/>
        <charset val="134"/>
      </rPr>
      <t>100</t>
    </r>
    <r>
      <rPr>
        <sz val="12"/>
        <color rgb="FF000000"/>
        <rFont val="方正仿宋_GBK"/>
        <charset val="134"/>
      </rPr>
      <t>余万元</t>
    </r>
  </si>
  <si>
    <t>提高农村安全饮水覆盖面、巩固提升当地农村饮水安全保障率。建设期间促进本地用工增收100余万元，实施该项目可以有效改善252户、3807人的饮水安全。</t>
  </si>
  <si>
    <t>3月10日开标，预计3月15日开工建设。</t>
  </si>
  <si>
    <t>墨竹工卡县</t>
  </si>
  <si>
    <t>墨竹工卡县农田水渠建设项目</t>
  </si>
  <si>
    <t>6个乡镇</t>
  </si>
  <si>
    <t>项目区新建支渠12条，全长13937m；斗81条，全长24846m；渠系交叉建筑物1636座，其中农桥172座、涵洞41座、水闸170座、渡槽2座、暗渠1座、闸阀井12座、分水池1座、陡坡15座、分水口1219座、挡墙1座、排水涵管2座。</t>
  </si>
  <si>
    <t>农业农村局</t>
  </si>
  <si>
    <t>达瓦次仁</t>
  </si>
  <si>
    <r>
      <t>中央衔接资金</t>
    </r>
    <r>
      <rPr>
        <sz val="12"/>
        <color rgb="FF000000"/>
        <rFont val="Times New Roman"/>
        <charset val="134"/>
      </rPr>
      <t>713.53</t>
    </r>
    <r>
      <rPr>
        <sz val="12"/>
        <color rgb="FF000000"/>
        <rFont val="宋体"/>
        <charset val="134"/>
      </rPr>
      <t>万元（巩固拓展脱贫攻坚成果和乡村振兴任务资金713.53万元）、自治区衔接资金</t>
    </r>
    <r>
      <rPr>
        <sz val="12"/>
        <color rgb="FF000000"/>
        <rFont val="Times New Roman"/>
        <charset val="134"/>
      </rPr>
      <t>119.39</t>
    </r>
    <r>
      <rPr>
        <sz val="12"/>
        <color rgb="FF000000"/>
        <rFont val="宋体"/>
        <charset val="134"/>
      </rPr>
      <t>万元、县级资金1</t>
    </r>
    <r>
      <rPr>
        <sz val="12"/>
        <color rgb="FF000000"/>
        <rFont val="Times New Roman"/>
        <charset val="134"/>
      </rPr>
      <t>140.02</t>
    </r>
    <r>
      <rPr>
        <sz val="12"/>
        <color rgb="FF000000"/>
        <rFont val="宋体"/>
        <charset val="134"/>
      </rPr>
      <t>万元（衔接资金489.107万元、整合资金650.913万元）</t>
    </r>
  </si>
  <si>
    <t>项目建成后，可改善水、肥、气、热四项作物生长条件，更有利于作物的生长发育，进一步完善农田灌溉条件，受益农田灌溉面积10462亩。</t>
  </si>
  <si>
    <t>3月31日开标，预计4月初开工。</t>
  </si>
  <si>
    <r>
      <rPr>
        <sz val="12"/>
        <rFont val="方正仿宋_GBK"/>
        <charset val="134"/>
      </rPr>
      <t>墨竹工卡县尼玛江热乡其玛卡村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以工代赈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水渠建设项目</t>
    </r>
  </si>
  <si>
    <r>
      <rPr>
        <sz val="12"/>
        <rFont val="方正仿宋_GBK"/>
        <charset val="134"/>
      </rPr>
      <t>尼玛江热乡其玛卡村</t>
    </r>
  </si>
  <si>
    <t>新建干渠长1500m,1.2*1.2钢筋砼渠道，分水口1座，盖板184m等工程</t>
  </si>
  <si>
    <r>
      <rPr>
        <sz val="12"/>
        <rFont val="方正仿宋_GBK"/>
        <charset val="134"/>
      </rPr>
      <t>尼江乡人民政府</t>
    </r>
  </si>
  <si>
    <r>
      <rPr>
        <sz val="12"/>
        <color rgb="FF000000"/>
        <rFont val="方正仿宋_GBK"/>
        <charset val="134"/>
      </rPr>
      <t>洛桑加央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</si>
  <si>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 xml:space="preserve">
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</si>
  <si>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方正仿宋_GBK"/>
        <charset val="134"/>
      </rPr>
      <t>月</t>
    </r>
  </si>
  <si>
    <r>
      <rPr>
        <sz val="12"/>
        <color rgb="FF000000"/>
        <rFont val="宋体"/>
        <charset val="134"/>
      </rPr>
      <t>中央衔接资金</t>
    </r>
    <r>
      <rPr>
        <sz val="12"/>
        <color rgb="FF000000"/>
        <rFont val="Times New Roman"/>
        <charset val="134"/>
      </rPr>
      <t>275</t>
    </r>
    <r>
      <rPr>
        <sz val="12"/>
        <color rgb="FF000000"/>
        <rFont val="宋体"/>
        <charset val="134"/>
      </rPr>
      <t>万元（以工代赈任务资金275万元）</t>
    </r>
  </si>
  <si>
    <t>通过实施该项目，更好的解决尼玛江热乡其玛卡村群众耕地灌溉问题，受益户152户660人。</t>
  </si>
  <si>
    <t>已开工</t>
  </si>
  <si>
    <r>
      <rPr>
        <sz val="12"/>
        <rFont val="方正仿宋_GBK"/>
        <charset val="134"/>
      </rPr>
      <t>墨竹工卡县尼玛江热乡宗雪村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以工代赈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水渠建设项目</t>
    </r>
  </si>
  <si>
    <r>
      <rPr>
        <sz val="12"/>
        <rFont val="方正仿宋_GBK"/>
        <charset val="134"/>
      </rPr>
      <t>尼玛江热乡宗雪村</t>
    </r>
  </si>
  <si>
    <t>新建农田灌溉水渠7条，总长度
2.759km，分水口75座，农田桥13座及盖板等工程。</t>
  </si>
  <si>
    <r>
      <rPr>
        <sz val="12"/>
        <color rgb="FF000000"/>
        <rFont val="宋体"/>
        <charset val="134"/>
      </rPr>
      <t>中央衔接资金</t>
    </r>
    <r>
      <rPr>
        <sz val="12"/>
        <color rgb="FF000000"/>
        <rFont val="Times New Roman"/>
        <charset val="134"/>
      </rPr>
      <t>203</t>
    </r>
    <r>
      <rPr>
        <sz val="12"/>
        <color rgb="FF000000"/>
        <rFont val="宋体"/>
        <charset val="134"/>
      </rPr>
      <t>万元（以工代赈任务资金203万元）</t>
    </r>
  </si>
  <si>
    <t>通过实施该项目，更好地解决尼玛江热乡宗雪村群众耕地灌溉问题，受益户170户420人。</t>
  </si>
  <si>
    <r>
      <rPr>
        <sz val="12"/>
        <rFont val="方正仿宋_GBK"/>
        <charset val="134"/>
      </rPr>
      <t>墨竹工卡县扎雪乡格老窝村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以工代赈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新建道路项目</t>
    </r>
  </si>
  <si>
    <r>
      <rPr>
        <sz val="12"/>
        <rFont val="方正仿宋_GBK"/>
        <charset val="134"/>
      </rPr>
      <t>在原有的农村砂石路面上实施道路硬化，道路长</t>
    </r>
    <r>
      <rPr>
        <sz val="12"/>
        <rFont val="Times New Roman"/>
        <charset val="134"/>
      </rPr>
      <t>2.5</t>
    </r>
    <r>
      <rPr>
        <sz val="12"/>
        <rFont val="方正仿宋_GBK"/>
        <charset val="134"/>
      </rPr>
      <t>千米（设计宽度</t>
    </r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米）完善排水等工程设施。</t>
    </r>
  </si>
  <si>
    <r>
      <rPr>
        <sz val="12"/>
        <rFont val="方正仿宋_GBK"/>
        <charset val="134"/>
      </rPr>
      <t>扎雪乡人民政府</t>
    </r>
  </si>
  <si>
    <r>
      <rPr>
        <sz val="12"/>
        <color rgb="FF000000"/>
        <rFont val="方正仿宋_GBK"/>
        <charset val="134"/>
      </rPr>
      <t>益西查巴</t>
    </r>
  </si>
  <si>
    <r>
      <rPr>
        <sz val="12"/>
        <color rgb="FF000000"/>
        <rFont val="宋体"/>
        <charset val="134"/>
      </rPr>
      <t>中央衔接资金</t>
    </r>
    <r>
      <rPr>
        <sz val="12"/>
        <color rgb="FF000000"/>
        <rFont val="Times New Roman"/>
        <charset val="134"/>
      </rPr>
      <t>309</t>
    </r>
    <r>
      <rPr>
        <sz val="12"/>
        <color rgb="FF000000"/>
        <rFont val="宋体"/>
        <charset val="134"/>
      </rPr>
      <t>万元（以工代赈任务资金309万元）</t>
    </r>
  </si>
  <si>
    <t>该项目的建设将格老窝村2组和3组的入组路升级改造为水泥路面，将有效解决过往车辆行驶导致的扬沙扬尘等环境污染的问题，方便扎雪乡格老窝村2组和3组分别有农牧户31户164人、30户178名群众出行。不断提升乡村生产生活环境，持续提高人居环境水平。</t>
  </si>
  <si>
    <t>3月15日正式开工</t>
  </si>
  <si>
    <r>
      <rPr>
        <sz val="12"/>
        <rFont val="方正仿宋_GBK"/>
        <charset val="134"/>
      </rPr>
      <t>墨竹工卡县扎雪乡格老窝村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组至米洛村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组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以工代赈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硬化道路项目</t>
    </r>
  </si>
  <si>
    <r>
      <rPr>
        <sz val="12"/>
        <rFont val="方正仿宋_GBK"/>
        <charset val="134"/>
      </rPr>
      <t>扎雪乡格老窝村</t>
    </r>
  </si>
  <si>
    <r>
      <rPr>
        <sz val="12"/>
        <rFont val="方正仿宋_GBK"/>
        <charset val="134"/>
      </rPr>
      <t>在原有的农村砂石路面上实施道路硬化，道路长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千米（设计宽度</t>
    </r>
    <r>
      <rPr>
        <sz val="12"/>
        <rFont val="Times New Roman"/>
        <charset val="134"/>
      </rPr>
      <t>4.5</t>
    </r>
    <r>
      <rPr>
        <sz val="12"/>
        <rFont val="方正仿宋_GBK"/>
        <charset val="134"/>
      </rPr>
      <t>米）完善排水等工程设施。</t>
    </r>
  </si>
  <si>
    <r>
      <rPr>
        <sz val="12"/>
        <color rgb="FF000000"/>
        <rFont val="宋体"/>
        <charset val="134"/>
      </rPr>
      <t>中央衔接资金</t>
    </r>
    <r>
      <rPr>
        <sz val="12"/>
        <color rgb="FF000000"/>
        <rFont val="Times New Roman"/>
        <charset val="134"/>
      </rPr>
      <t>392</t>
    </r>
    <r>
      <rPr>
        <sz val="12"/>
        <color rgb="FF000000"/>
        <rFont val="宋体"/>
        <charset val="134"/>
      </rPr>
      <t>万元（以工代赈任务资金392万元）</t>
    </r>
  </si>
  <si>
    <t>该项目的建设将连通扎雪乡米洛村和格老窝村的道路，方便米洛村1组53户288名群众和格老窝村7组27户164名群众出行。同时，解决现有砂石土路过往车辆行驶导致的扬沙扬尘等环境污染的问题，不断提升乡村生产生活环境。</t>
  </si>
  <si>
    <r>
      <rPr>
        <sz val="12"/>
        <rFont val="方正仿宋_GBK"/>
        <charset val="134"/>
      </rPr>
      <t>墨竹工卡县扎雪乡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以工代赈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农田灌溉干渠新建、维修项目</t>
    </r>
  </si>
  <si>
    <r>
      <rPr>
        <sz val="12"/>
        <rFont val="方正仿宋_GBK"/>
        <charset val="134"/>
      </rPr>
      <t>新建农田灌溉干渠</t>
    </r>
    <r>
      <rPr>
        <sz val="12"/>
        <rFont val="Times New Roman"/>
        <charset val="134"/>
      </rPr>
      <t xml:space="preserve"> 3 </t>
    </r>
    <r>
      <rPr>
        <sz val="12"/>
        <rFont val="方正仿宋_GBK"/>
        <charset val="134"/>
      </rPr>
      <t>千米，改造</t>
    </r>
    <r>
      <rPr>
        <sz val="12"/>
        <rFont val="Times New Roman"/>
        <charset val="134"/>
      </rPr>
      <t xml:space="preserve">30 </t>
    </r>
    <r>
      <rPr>
        <sz val="12"/>
        <rFont val="方正仿宋_GBK"/>
        <charset val="134"/>
      </rPr>
      <t>立方水池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座及设分水口</t>
    </r>
    <r>
      <rPr>
        <sz val="12"/>
        <rFont val="Times New Roman"/>
        <charset val="134"/>
      </rPr>
      <t xml:space="preserve"> 4 </t>
    </r>
    <r>
      <rPr>
        <sz val="12"/>
        <rFont val="方正仿宋_GBK"/>
        <charset val="134"/>
      </rPr>
      <t>座、盖板</t>
    </r>
    <r>
      <rPr>
        <sz val="12"/>
        <rFont val="Times New Roman"/>
        <charset val="134"/>
      </rPr>
      <t xml:space="preserve"> 300 </t>
    </r>
    <r>
      <rPr>
        <sz val="12"/>
        <rFont val="方正仿宋_GBK"/>
        <charset val="134"/>
      </rPr>
      <t>米等工程</t>
    </r>
  </si>
  <si>
    <r>
      <rPr>
        <sz val="12"/>
        <color rgb="FF000000"/>
        <rFont val="宋体"/>
        <charset val="134"/>
      </rPr>
      <t>中央衔接资金</t>
    </r>
    <r>
      <rPr>
        <sz val="12"/>
        <color rgb="FF000000"/>
        <rFont val="Times New Roman"/>
        <charset val="134"/>
      </rPr>
      <t>177</t>
    </r>
    <r>
      <rPr>
        <sz val="12"/>
        <color rgb="FF000000"/>
        <rFont val="宋体"/>
        <charset val="134"/>
      </rPr>
      <t>万元（以工代赈任务资金177万元）</t>
    </r>
  </si>
  <si>
    <t>该项目的实施将有效提升格老窝村1、2、3、5、6组652亩农田，1000多亩草场地浇灌水平，提升青稞、油菜等粮食产量。同时，也将有效降低农牧民群众牲畜过冬饲草的购买支出。</t>
  </si>
  <si>
    <r>
      <rPr>
        <sz val="12"/>
        <rFont val="方正仿宋_GBK"/>
        <charset val="134"/>
      </rPr>
      <t>墨竹工卡县扎雪乡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以工代赈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人畜饮水安全提升改造工程</t>
    </r>
  </si>
  <si>
    <r>
      <rPr>
        <sz val="12"/>
        <rFont val="方正仿宋_GBK"/>
        <charset val="134"/>
      </rPr>
      <t>新建取水点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座及阀门井、排泥井、排气井、地下式室外消火栓、机电附属</t>
    </r>
    <r>
      <rPr>
        <sz val="12"/>
        <rFont val="Times New Roman"/>
        <charset val="134"/>
      </rPr>
      <t xml:space="preserve"> 1 </t>
    </r>
    <r>
      <rPr>
        <sz val="12"/>
        <rFont val="方正仿宋_GBK"/>
        <charset val="134"/>
      </rPr>
      <t>项、蓄水池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座。</t>
    </r>
  </si>
  <si>
    <r>
      <rPr>
        <sz val="12"/>
        <color rgb="FF000000"/>
        <rFont val="宋体"/>
        <charset val="134"/>
      </rPr>
      <t>中央衔接资金</t>
    </r>
    <r>
      <rPr>
        <sz val="12"/>
        <color rgb="FF000000"/>
        <rFont val="Times New Roman"/>
        <charset val="134"/>
      </rPr>
      <t>396</t>
    </r>
    <r>
      <rPr>
        <sz val="12"/>
        <color rgb="FF000000"/>
        <rFont val="宋体"/>
        <charset val="134"/>
      </rPr>
      <t>万元（以工代赈任务资金396万元）</t>
    </r>
  </si>
  <si>
    <t>该项目的实施将有效缓解扎雪乡米洛村六组、其朗村4组和龙珠岗村3组高海拔村组农牧民冬季饮水安全保障质量不高，原取水点水量较小，设备设施老化，蓄水取水水质容易受到灰尘和杂物污染等问题。将持续巩固提升扎雪乡的“两不愁三保障”水平，特别是安全饮水保障水平。</t>
  </si>
  <si>
    <t>甲玛乡高标准农田增产增收保护栏建设项目</t>
  </si>
  <si>
    <t>甲玛乡龙达村10组、11组、12组</t>
  </si>
  <si>
    <t>在甲玛乡龙达村10组、11组、12组新建高标准农田增产增收保护栏，栏高2米，全长6000米。</t>
  </si>
  <si>
    <t>甲玛乡人民政府</t>
  </si>
  <si>
    <t>赵炎龙</t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</si>
  <si>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 xml:space="preserve">
</t>
    </r>
  </si>
  <si>
    <t>自治区衔接资金358.2万元、县级衔接资金39.8万元</t>
  </si>
  <si>
    <t>本项目涉及到高标准农田3500亩，能够有效防止牲畜破坏农田，以青稞为例亩产可以达到480斤，年产值可以达到168万元。</t>
  </si>
  <si>
    <t>目前评审中，预计3月20日开工建设</t>
  </si>
  <si>
    <t>墨竹工卡县甲玛乡赤康村高标准农田灌溉蓄水池建设项目</t>
  </si>
  <si>
    <t>甲玛乡赤康村7组</t>
  </si>
  <si>
    <t>在赤康村7组新建高标准农田灌溉蓄水池建设量4000立方米，引水渠150米，直接灌溉高标准农田面积760亩，涉及赤康村4个小组，龙达村5个小组，覆盖面积达4000余亩。</t>
  </si>
  <si>
    <t>自治区衔接资金240.489万元、县级衔接资金26.721万元</t>
  </si>
  <si>
    <t>本项目能够直接灌溉高标准农田760亩，涉及农田4000余亩，覆盖2个村，9个小组，该项目能够保证农田得到有效灌溉，防止干旱天气对农田造成减产，以青稞为例亩产可以达到480斤，年产值可以达到192万元。</t>
  </si>
  <si>
    <r>
      <rPr>
        <b/>
        <sz val="12"/>
        <color rgb="FFFF0000"/>
        <rFont val="方正仿宋_GBK"/>
        <charset val="134"/>
      </rPr>
      <t>（三）美丽宜居整村推进类（</t>
    </r>
    <r>
      <rPr>
        <b/>
        <sz val="12"/>
        <color rgb="FFFF0000"/>
        <rFont val="Times New Roman"/>
        <charset val="134"/>
      </rPr>
      <t>1</t>
    </r>
    <r>
      <rPr>
        <b/>
        <sz val="12"/>
        <color rgb="FFFF0000"/>
        <rFont val="方正仿宋_GBK"/>
        <charset val="134"/>
      </rPr>
      <t>）</t>
    </r>
  </si>
  <si>
    <t>墨竹工卡县工卡镇格桑村人居环境整治工程</t>
  </si>
  <si>
    <r>
      <rPr>
        <sz val="12"/>
        <rFont val="方正仿宋_GBK"/>
        <charset val="134"/>
      </rPr>
      <t>工卡镇格桑村</t>
    </r>
  </si>
  <si>
    <t>给排水工程、道路改造、新建垃圾收集站、公共卫生间、人居环境改善、环境整治等附属工程。</t>
  </si>
  <si>
    <r>
      <rPr>
        <sz val="12"/>
        <rFont val="方正仿宋_GBK"/>
        <charset val="134"/>
      </rPr>
      <t>乡村振兴局</t>
    </r>
  </si>
  <si>
    <r>
      <rPr>
        <sz val="12"/>
        <color rgb="FF000000"/>
        <rFont val="方正仿宋_GBK"/>
        <charset val="134"/>
      </rPr>
      <t>洛桑多吉</t>
    </r>
  </si>
  <si>
    <r>
      <t>中央衔接资金467.81万元（巩固拓展脱贫攻坚成果和乡村振兴任务资金467.81万元）、自治区衔接资金428.131万元（少数民族发展任务资金377.21万元、巩固拓展脱贫攻坚成果和乡村振兴任务资金50.921万元）、地市衔接资金</t>
    </r>
    <r>
      <rPr>
        <sz val="12"/>
        <color rgb="FF000000"/>
        <rFont val="Times New Roman"/>
        <charset val="134"/>
      </rPr>
      <t>499.11</t>
    </r>
    <r>
      <rPr>
        <sz val="12"/>
        <color rgb="FF000000"/>
        <rFont val="宋体"/>
        <charset val="134"/>
      </rPr>
      <t>万元、县级资金2353.897万元（整合资金2353.897万元）</t>
    </r>
  </si>
  <si>
    <t>全面改善农牧民生产生活条件，提升农牧民生活品质，受益群众455户1723人。</t>
  </si>
  <si>
    <t>3月8日已开标，预计3月15日开工建设。</t>
  </si>
  <si>
    <r>
      <rPr>
        <sz val="12"/>
        <color rgb="FFFF0000"/>
        <rFont val="方正仿宋_GBK"/>
        <charset val="134"/>
      </rPr>
      <t>（四）其他类（</t>
    </r>
    <r>
      <rPr>
        <sz val="12"/>
        <color rgb="FFFF0000"/>
        <rFont val="Times New Roman"/>
        <charset val="134"/>
      </rPr>
      <t>2</t>
    </r>
    <r>
      <rPr>
        <sz val="12"/>
        <color rgb="FFFF0000"/>
        <rFont val="方正仿宋_GBK"/>
        <charset val="134"/>
      </rPr>
      <t>）</t>
    </r>
  </si>
  <si>
    <t>墨竹工卡县扶贫产业贷款贴息项目</t>
  </si>
  <si>
    <r>
      <rPr>
        <sz val="12"/>
        <rFont val="方正仿宋_GBK"/>
        <charset val="134"/>
      </rPr>
      <t>全县</t>
    </r>
  </si>
  <si>
    <r>
      <rPr>
        <sz val="12"/>
        <rFont val="方正仿宋_GBK"/>
        <charset val="134"/>
      </rPr>
      <t>财政局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</si>
  <si>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月</t>
    </r>
    <r>
      <rPr>
        <sz val="12"/>
        <color rgb="FF000000"/>
        <rFont val="Times New Roman"/>
        <charset val="134"/>
      </rPr>
      <t xml:space="preserve">20   </t>
    </r>
  </si>
  <si>
    <r>
      <rPr>
        <sz val="12"/>
        <color rgb="FF000000"/>
        <rFont val="宋体"/>
        <charset val="134"/>
      </rPr>
      <t>中央衔接资金</t>
    </r>
    <r>
      <rPr>
        <sz val="12"/>
        <color rgb="FF000000"/>
        <rFont val="Times New Roman"/>
        <charset val="134"/>
      </rPr>
      <t>112.55</t>
    </r>
    <r>
      <rPr>
        <sz val="12"/>
        <color rgb="FF000000"/>
        <rFont val="宋体"/>
        <charset val="134"/>
      </rPr>
      <t>万元（巩固拓展脱贫攻坚成果和乡村振兴任务资金112.55万元）</t>
    </r>
  </si>
  <si>
    <t>使项目资金更有保障</t>
  </si>
  <si>
    <t>已按合同拨付完成</t>
  </si>
  <si>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年小额信贷贷款贴息项目</t>
    </r>
  </si>
  <si>
    <r>
      <rPr>
        <sz val="12"/>
        <rFont val="方正仿宋_GBK"/>
        <charset val="134"/>
      </rPr>
      <t>对</t>
    </r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年墨竹工卡县群众小额信贷贴息</t>
    </r>
    <r>
      <rPr>
        <sz val="12"/>
        <rFont val="Times New Roman"/>
        <charset val="134"/>
      </rPr>
      <t>87.72</t>
    </r>
    <r>
      <rPr>
        <sz val="12"/>
        <rFont val="方正仿宋_GBK"/>
        <charset val="134"/>
      </rPr>
      <t>万元。</t>
    </r>
  </si>
  <si>
    <r>
      <rPr>
        <sz val="12"/>
        <color rgb="FF000000"/>
        <rFont val="宋体"/>
        <charset val="134"/>
      </rPr>
      <t>中央衔接资金</t>
    </r>
    <r>
      <rPr>
        <sz val="12"/>
        <color rgb="FF000000"/>
        <rFont val="Times New Roman"/>
        <charset val="134"/>
      </rPr>
      <t>87.72</t>
    </r>
    <r>
      <rPr>
        <sz val="12"/>
        <color rgb="FF000000"/>
        <rFont val="宋体"/>
        <charset val="134"/>
      </rPr>
      <t>万元（巩固拓展脱贫攻坚成果和乡村振兴任务资金87.72万元）</t>
    </r>
  </si>
  <si>
    <t>使项目资金更有保障。</t>
  </si>
  <si>
    <t>附件3：</t>
  </si>
  <si>
    <t>2023年脱贫县涉农资金整合工作示范县统计表</t>
  </si>
  <si>
    <t>填报地（市）：     墨竹工卡县    扶贫办、财政局</t>
  </si>
  <si>
    <t>填报时间：2023年1月10日</t>
  </si>
  <si>
    <t>示范县名</t>
  </si>
  <si>
    <t>基本情况</t>
  </si>
  <si>
    <t>农村人口数（人）</t>
  </si>
  <si>
    <t>建档立卡脱贫人口数（人）</t>
  </si>
  <si>
    <t>脱贫村数</t>
  </si>
  <si>
    <t>贫困发生率（%）</t>
  </si>
  <si>
    <t>脱贫县类别</t>
  </si>
  <si>
    <t>计划脱贫时间（年）</t>
  </si>
  <si>
    <t>出台本年度整合实施方案时间（年）</t>
  </si>
  <si>
    <t>出台资金管理办法时间（年）</t>
  </si>
  <si>
    <t>2022年整合范围资金总规模（万元）</t>
  </si>
  <si>
    <t>2023年计划整合资金规模（万元）</t>
  </si>
  <si>
    <t>2023年已整合规模（万元）</t>
  </si>
  <si>
    <t>合计</t>
  </si>
  <si>
    <t>中央</t>
  </si>
  <si>
    <t>省级</t>
  </si>
  <si>
    <t>地市级</t>
  </si>
  <si>
    <t>县级</t>
  </si>
  <si>
    <t>墨竹工卡  县</t>
  </si>
  <si>
    <t>0</t>
  </si>
  <si>
    <t>2017年</t>
  </si>
  <si>
    <t>2023年</t>
  </si>
  <si>
    <t xml:space="preserve">                                           西藏自治区拉萨市墨竹工卡县2023年脱贫县脱贫攻坚整合资金项目资产后续管理统计表</t>
  </si>
  <si>
    <t>县（区)、乡（镇）名称</t>
  </si>
  <si>
    <t>项目名称</t>
  </si>
  <si>
    <t>项目资金总规模   （万元）</t>
  </si>
  <si>
    <t>项目资产
预估总规模
（万元）</t>
  </si>
  <si>
    <t>项目所有权主体</t>
  </si>
  <si>
    <t>项目收益权主体</t>
  </si>
  <si>
    <t>项目经营权主体</t>
  </si>
  <si>
    <t>项目监督权主体</t>
  </si>
  <si>
    <t>项目处置权主体</t>
  </si>
  <si>
    <t>即项目总投资</t>
  </si>
  <si>
    <t>项目投资形成的固定资产换算成资金，理论上小于等于项目资金总规模</t>
  </si>
  <si>
    <t>尽量填能填的</t>
  </si>
  <si>
    <t>合 计</t>
  </si>
  <si>
    <t>2023年脱贫攻坚整合资金</t>
  </si>
  <si>
    <t>一、生产发展（含产业项目）类</t>
  </si>
  <si>
    <t>墨竹小油菜精加工厂房建设项目</t>
  </si>
  <si>
    <t>工卡镇人民政府</t>
  </si>
  <si>
    <t>农业农村局、工卡镇人民政府</t>
  </si>
  <si>
    <t>墨竹工卡县青稞产业项目</t>
  </si>
  <si>
    <t>尼玛江热乡</t>
  </si>
  <si>
    <t>农业农村局、尼玛江热乡人民政府</t>
  </si>
  <si>
    <t>扎雪乡砂石厂建设项目</t>
  </si>
  <si>
    <t>扎雪乡人民政府</t>
  </si>
  <si>
    <t>住建局</t>
  </si>
  <si>
    <t>住建局、扎雪乡人民政府</t>
  </si>
  <si>
    <t>墨竹工卡县乡村生态休闲馆项目</t>
  </si>
  <si>
    <t>文旅局</t>
  </si>
  <si>
    <t>文旅局、工卡镇人民政府</t>
  </si>
  <si>
    <t>2023年墨竹工卡县高标准农田建设项目</t>
  </si>
  <si>
    <t>墨竹工卡县、农业农村局</t>
  </si>
  <si>
    <t xml:space="preserve">     二、农村基础设施类</t>
  </si>
  <si>
    <t>墨竹工卡县尼玛江热乡宗雪村安全饮水工程</t>
  </si>
  <si>
    <t>尼江乡人民政府、尼玛江热乡宗雪村</t>
  </si>
  <si>
    <t>水利局</t>
  </si>
  <si>
    <t>水利局、尼江乡人民政府</t>
  </si>
  <si>
    <t>县农业农村局</t>
  </si>
  <si>
    <t>县农业农村局及6个乡镇</t>
  </si>
  <si>
    <t>墨竹工卡县尼玛江热乡其玛卡村“以工代赈”水渠建设项目</t>
  </si>
  <si>
    <t>尼江乡人民政府、尼玛江热乡其玛卡村</t>
  </si>
  <si>
    <t>尼江乡人民政府</t>
  </si>
  <si>
    <t>墨竹工卡县尼玛江热乡宗雪村“以工代赈”水渠建设项目</t>
  </si>
  <si>
    <t>墨竹工卡县扎雪乡格老窝村“以工代赈”新建道路项目</t>
  </si>
  <si>
    <t>墨竹工卡县扎雪乡格老窝村7组至米洛村1组“以工代赈”硬化道路项目</t>
  </si>
  <si>
    <t>扎雪乡人民政府、扎雪乡格老窝村</t>
  </si>
  <si>
    <t>墨竹工卡县扎雪乡“以工代赈”农田灌溉干渠新建、维修项目</t>
  </si>
  <si>
    <t>墨竹工卡县扎雪乡“以工代赈”人畜饮水安全提升改造工程</t>
  </si>
  <si>
    <t>三、美丽宜居整村推进类</t>
  </si>
  <si>
    <t>工卡镇人民政府、工卡镇格桑村</t>
  </si>
  <si>
    <t>乡村振兴局</t>
  </si>
  <si>
    <t>乡村振兴局、工卡镇人民政府</t>
  </si>
  <si>
    <t>四、其他类</t>
  </si>
  <si>
    <t>墨竹工卡县扶贫贷款贴息项目</t>
  </si>
  <si>
    <t>墨竹工卡县、财政局</t>
  </si>
  <si>
    <t>财政局</t>
  </si>
  <si>
    <t>2022年小额信贷贷款贴息项目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</si>
</sst>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\);[Red]\(0.00\)"/>
    <numFmt numFmtId="177" formatCode="0.00;[Red]0.00"/>
    <numFmt numFmtId="178" formatCode="0;[Red]0"/>
    <numFmt numFmtId="179" formatCode="0.00_ "/>
    <numFmt numFmtId="180" formatCode="0_ "/>
    <numFmt numFmtId="181" formatCode="yyyy&quot;年&quot;m&quot;月&quot;;@"/>
    <numFmt numFmtId="182" formatCode="0.00_);[Red]\(0.00\)"/>
  </numFmts>
  <fonts count="76">
    <font>
      <sz val="11"/>
      <name val="宋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63"/>
      <name val="宋体"/>
      <charset val="134"/>
    </font>
    <font>
      <b/>
      <sz val="18"/>
      <color indexed="63"/>
      <name val="华文中宋"/>
      <charset val="134"/>
    </font>
    <font>
      <sz val="10"/>
      <color indexed="63"/>
      <name val="楷体"/>
      <charset val="134"/>
    </font>
    <font>
      <b/>
      <sz val="10"/>
      <color indexed="63"/>
      <name val="仿宋"/>
      <charset val="134"/>
    </font>
    <font>
      <b/>
      <u/>
      <sz val="10"/>
      <color indexed="63"/>
      <name val="仿宋"/>
      <charset val="134"/>
    </font>
    <font>
      <b/>
      <sz val="14"/>
      <color rgb="FF000000"/>
      <name val="宋体"/>
      <charset val="134"/>
    </font>
    <font>
      <b/>
      <sz val="18"/>
      <color rgb="FF000000"/>
      <name val="方正仿宋_GBK"/>
      <charset val="134"/>
    </font>
    <font>
      <sz val="18"/>
      <color rgb="FF000000"/>
      <name val="方正仿宋_GBK"/>
      <charset val="134"/>
    </font>
    <font>
      <sz val="16"/>
      <color rgb="FFFF0000"/>
      <name val="方正仿宋_GBK"/>
      <charset val="134"/>
    </font>
    <font>
      <sz val="16"/>
      <color rgb="FF000000"/>
      <name val="方正仿宋_GBK"/>
      <charset val="134"/>
    </font>
    <font>
      <sz val="16"/>
      <name val="方正仿宋_GBK"/>
      <charset val="134"/>
    </font>
    <font>
      <b/>
      <sz val="22"/>
      <color rgb="FF000000"/>
      <name val="方正小标宋_GBK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12"/>
      <color rgb="FFFF0000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b/>
      <sz val="12"/>
      <name val="Times New Roman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FF0000"/>
      <name val="方正仿宋_GBK"/>
      <charset val="134"/>
    </font>
    <font>
      <sz val="12"/>
      <color rgb="FFFFFF00"/>
      <name val="Times New Roman"/>
      <charset val="134"/>
    </font>
    <font>
      <sz val="12"/>
      <color indexed="8"/>
      <name val="Times New Roman"/>
      <charset val="134"/>
    </font>
    <font>
      <sz val="8"/>
      <color rgb="FF000000"/>
      <name val="方正仿宋_GBK"/>
      <charset val="134"/>
    </font>
    <font>
      <sz val="12"/>
      <color rgb="FFFF0000"/>
      <name val="方正仿宋_GBK"/>
      <charset val="134"/>
    </font>
    <font>
      <sz val="8"/>
      <color rgb="FFFF0000"/>
      <name val="方正仿宋_GBK"/>
      <charset val="134"/>
    </font>
    <font>
      <sz val="8"/>
      <name val="方正仿宋_GBK"/>
      <charset val="134"/>
    </font>
    <font>
      <sz val="12"/>
      <color indexed="63"/>
      <name val="仿宋"/>
      <charset val="134"/>
    </font>
    <font>
      <sz val="16"/>
      <color indexed="8"/>
      <name val="方正小标宋简体"/>
      <charset val="134"/>
    </font>
    <font>
      <sz val="12"/>
      <color indexed="8"/>
      <name val="仿宋"/>
      <charset val="134"/>
    </font>
    <font>
      <sz val="11"/>
      <color indexed="8"/>
      <name val="方正小标宋简体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b/>
      <sz val="12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仿宋_GB2312"/>
      <charset val="134"/>
    </font>
    <font>
      <b/>
      <sz val="10"/>
      <color rgb="FF000000"/>
      <name val="宋体"/>
      <charset val="134"/>
    </font>
    <font>
      <sz val="10"/>
      <color rgb="FF000000"/>
      <name val="仿宋_GB2312"/>
      <charset val="134"/>
    </font>
    <font>
      <b/>
      <sz val="11"/>
      <color indexed="63"/>
      <name val="宋体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222222"/>
      <name val="方正仿宋_GBK"/>
      <charset val="134"/>
    </font>
    <font>
      <b/>
      <sz val="12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53" fillId="0" borderId="0" applyFont="0" applyFill="0" applyBorder="0" applyAlignment="0" applyProtection="0">
      <alignment vertical="center"/>
    </xf>
    <xf numFmtId="0" fontId="4" fillId="0" borderId="0">
      <protection locked="0"/>
    </xf>
    <xf numFmtId="0" fontId="29" fillId="0" borderId="0">
      <protection locked="0"/>
    </xf>
    <xf numFmtId="0" fontId="54" fillId="5" borderId="0" applyNumberFormat="0" applyBorder="0" applyAlignment="0" applyProtection="0">
      <alignment vertical="center"/>
    </xf>
    <xf numFmtId="0" fontId="55" fillId="6" borderId="20" applyNumberFormat="0" applyAlignment="0" applyProtection="0">
      <alignment vertical="center"/>
    </xf>
    <xf numFmtId="44" fontId="5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2" fillId="0" borderId="0">
      <alignment vertical="top"/>
      <protection locked="0"/>
    </xf>
    <xf numFmtId="0" fontId="59" fillId="0" borderId="0" applyNumberFormat="0" applyFill="0" applyBorder="0" applyAlignment="0" applyProtection="0">
      <alignment vertical="center"/>
    </xf>
    <xf numFmtId="0" fontId="29" fillId="0" borderId="0">
      <protection locked="0"/>
    </xf>
    <xf numFmtId="0" fontId="53" fillId="10" borderId="21" applyNumberFormat="0" applyFont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>
      <alignment vertical="top"/>
      <protection locked="0"/>
    </xf>
    <xf numFmtId="0" fontId="64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66" fillId="14" borderId="24" applyNumberFormat="0" applyAlignment="0" applyProtection="0">
      <alignment vertical="center"/>
    </xf>
    <xf numFmtId="0" fontId="67" fillId="14" borderId="20" applyNumberFormat="0" applyAlignment="0" applyProtection="0">
      <alignment vertical="center"/>
    </xf>
    <xf numFmtId="0" fontId="68" fillId="15" borderId="25" applyNumberFormat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9" fillId="0" borderId="26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1" fillId="0" borderId="0">
      <protection locked="0"/>
    </xf>
    <xf numFmtId="0" fontId="72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2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34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57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3" borderId="0" xfId="2" applyNumberFormat="1" applyFont="1" applyFill="1" applyBorder="1" applyAlignment="1" applyProtection="1">
      <alignment vertical="center"/>
    </xf>
    <xf numFmtId="0" fontId="13" fillId="3" borderId="0" xfId="2" applyNumberFormat="1" applyFont="1" applyFill="1" applyBorder="1" applyAlignment="1" applyProtection="1">
      <alignment vertical="center"/>
    </xf>
    <xf numFmtId="0" fontId="14" fillId="3" borderId="0" xfId="2" applyNumberFormat="1" applyFont="1" applyFill="1" applyBorder="1" applyAlignment="1" applyProtection="1">
      <alignment vertical="center"/>
    </xf>
    <xf numFmtId="0" fontId="15" fillId="3" borderId="0" xfId="2" applyNumberFormat="1" applyFont="1" applyFill="1" applyBorder="1" applyAlignment="1" applyProtection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vertical="center" wrapText="1"/>
    </xf>
    <xf numFmtId="0" fontId="15" fillId="3" borderId="0" xfId="2" applyNumberFormat="1" applyFont="1" applyFill="1" applyBorder="1" applyAlignment="1" applyProtection="1">
      <alignment horizontal="center" vertical="center" wrapText="1"/>
    </xf>
    <xf numFmtId="0" fontId="16" fillId="4" borderId="0" xfId="2" applyNumberFormat="1" applyFont="1" applyFill="1" applyBorder="1" applyAlignment="1" applyProtection="1">
      <alignment vertical="center"/>
    </xf>
    <xf numFmtId="0" fontId="13" fillId="3" borderId="0" xfId="2" applyNumberFormat="1" applyFont="1" applyFill="1" applyBorder="1" applyAlignment="1" applyProtection="1">
      <alignment horizontal="center" vertical="center" wrapText="1"/>
    </xf>
    <xf numFmtId="0" fontId="13" fillId="3" borderId="0" xfId="2" applyNumberFormat="1" applyFont="1" applyFill="1" applyBorder="1" applyAlignment="1" applyProtection="1">
      <alignment horizontal="center" vertical="center"/>
    </xf>
    <xf numFmtId="0" fontId="13" fillId="3" borderId="0" xfId="0" applyFont="1" applyFill="1">
      <alignment vertical="center"/>
    </xf>
    <xf numFmtId="0" fontId="17" fillId="3" borderId="0" xfId="0" applyNumberFormat="1" applyFont="1" applyFill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178" fontId="18" fillId="3" borderId="1" xfId="0" applyNumberFormat="1" applyFont="1" applyFill="1" applyBorder="1" applyAlignment="1">
      <alignment horizontal="center" vertical="center" wrapText="1"/>
    </xf>
    <xf numFmtId="178" fontId="20" fillId="3" borderId="1" xfId="0" applyNumberFormat="1" applyFont="1" applyFill="1" applyBorder="1" applyAlignment="1">
      <alignment horizontal="center" vertical="center" wrapText="1"/>
    </xf>
    <xf numFmtId="0" fontId="21" fillId="3" borderId="12" xfId="0" applyNumberFormat="1" applyFont="1" applyFill="1" applyBorder="1" applyAlignment="1">
      <alignment horizontal="center" vertical="center" wrapText="1"/>
    </xf>
    <xf numFmtId="0" fontId="21" fillId="3" borderId="13" xfId="0" applyNumberFormat="1" applyFont="1" applyFill="1" applyBorder="1" applyAlignment="1">
      <alignment horizontal="center" vertical="center" wrapText="1"/>
    </xf>
    <xf numFmtId="0" fontId="21" fillId="3" borderId="14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57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31" fontId="20" fillId="2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left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57" fontId="23" fillId="2" borderId="1" xfId="0" applyNumberFormat="1" applyFont="1" applyFill="1" applyBorder="1" applyAlignment="1">
      <alignment horizontal="center" vertical="center" wrapText="1"/>
    </xf>
    <xf numFmtId="0" fontId="26" fillId="3" borderId="12" xfId="0" applyNumberFormat="1" applyFont="1" applyFill="1" applyBorder="1" applyAlignment="1">
      <alignment horizontal="center" vertical="center" wrapText="1"/>
    </xf>
    <xf numFmtId="0" fontId="26" fillId="3" borderId="13" xfId="0" applyNumberFormat="1" applyFont="1" applyFill="1" applyBorder="1" applyAlignment="1">
      <alignment horizontal="center" vertical="center" wrapText="1"/>
    </xf>
    <xf numFmtId="0" fontId="26" fillId="3" borderId="14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left" vertical="center" wrapText="1"/>
    </xf>
    <xf numFmtId="179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79" fontId="24" fillId="3" borderId="1" xfId="0" applyNumberFormat="1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179" fontId="24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177" fontId="22" fillId="3" borderId="1" xfId="0" applyNumberFormat="1" applyFont="1" applyFill="1" applyBorder="1" applyAlignment="1">
      <alignment horizontal="center" vertical="center" wrapText="1"/>
    </xf>
    <xf numFmtId="177" fontId="22" fillId="3" borderId="1" xfId="21" applyNumberFormat="1" applyFont="1" applyFill="1" applyBorder="1" applyAlignment="1" applyProtection="1">
      <alignment horizontal="left" vertical="center" wrapText="1"/>
    </xf>
    <xf numFmtId="177" fontId="22" fillId="3" borderId="1" xfId="13" applyNumberFormat="1" applyFont="1" applyFill="1" applyBorder="1" applyAlignment="1" applyProtection="1">
      <alignment horizontal="center" vertical="center" wrapText="1"/>
    </xf>
    <xf numFmtId="180" fontId="20" fillId="3" borderId="12" xfId="55" applyNumberFormat="1" applyFont="1" applyFill="1" applyBorder="1" applyAlignment="1" applyProtection="1">
      <alignment horizontal="center" vertical="center" wrapText="1"/>
    </xf>
    <xf numFmtId="0" fontId="18" fillId="3" borderId="12" xfId="0" applyNumberFormat="1" applyFont="1" applyFill="1" applyBorder="1" applyAlignment="1">
      <alignment horizontal="center" vertical="center" wrapText="1"/>
    </xf>
    <xf numFmtId="0" fontId="18" fillId="3" borderId="13" xfId="0" applyNumberFormat="1" applyFont="1" applyFill="1" applyBorder="1" applyAlignment="1">
      <alignment horizontal="center" vertical="center" wrapText="1"/>
    </xf>
    <xf numFmtId="0" fontId="18" fillId="3" borderId="15" xfId="0" applyNumberFormat="1" applyFont="1" applyFill="1" applyBorder="1" applyAlignment="1">
      <alignment horizontal="center" vertical="center" wrapText="1"/>
    </xf>
    <xf numFmtId="179" fontId="20" fillId="3" borderId="1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 applyProtection="1">
      <alignment horizontal="center" vertical="center" wrapText="1"/>
    </xf>
    <xf numFmtId="181" fontId="20" fillId="3" borderId="1" xfId="0" applyNumberFormat="1" applyFont="1" applyFill="1" applyBorder="1" applyAlignment="1">
      <alignment horizontal="center" vertical="center" wrapText="1"/>
    </xf>
    <xf numFmtId="0" fontId="28" fillId="3" borderId="1" xfId="0" applyNumberFormat="1" applyFont="1" applyFill="1" applyBorder="1" applyAlignment="1">
      <alignment horizontal="center" vertical="center" wrapText="1"/>
    </xf>
    <xf numFmtId="179" fontId="20" fillId="3" borderId="1" xfId="54" applyNumberFormat="1" applyFont="1" applyFill="1" applyBorder="1" applyAlignment="1" applyProtection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57" fontId="23" fillId="3" borderId="1" xfId="0" applyNumberFormat="1" applyFont="1" applyFill="1" applyBorder="1" applyAlignment="1">
      <alignment horizontal="center" vertical="center" wrapText="1"/>
    </xf>
    <xf numFmtId="0" fontId="23" fillId="3" borderId="17" xfId="0" applyNumberFormat="1" applyFont="1" applyFill="1" applyBorder="1" applyAlignment="1">
      <alignment horizontal="center" vertical="center" wrapText="1"/>
    </xf>
    <xf numFmtId="177" fontId="20" fillId="3" borderId="1" xfId="0" applyNumberFormat="1" applyFont="1" applyFill="1" applyBorder="1" applyAlignment="1">
      <alignment horizontal="center" vertical="center" wrapText="1"/>
    </xf>
    <xf numFmtId="0" fontId="20" fillId="3" borderId="1" xfId="2" applyNumberFormat="1" applyFont="1" applyFill="1" applyBorder="1" applyAlignment="1" applyProtection="1">
      <alignment horizontal="center" vertical="center"/>
    </xf>
    <xf numFmtId="0" fontId="20" fillId="3" borderId="0" xfId="2" applyNumberFormat="1" applyFont="1" applyFill="1" applyBorder="1" applyAlignment="1" applyProtection="1">
      <alignment horizontal="center" vertical="center"/>
    </xf>
    <xf numFmtId="0" fontId="20" fillId="3" borderId="0" xfId="0" applyNumberFormat="1" applyFont="1" applyFill="1" applyBorder="1" applyAlignment="1">
      <alignment horizontal="center" vertical="center" wrapText="1"/>
    </xf>
    <xf numFmtId="57" fontId="20" fillId="3" borderId="1" xfId="0" applyNumberFormat="1" applyFont="1" applyFill="1" applyBorder="1" applyAlignment="1">
      <alignment horizontal="center" vertical="center" wrapText="1"/>
    </xf>
    <xf numFmtId="181" fontId="23" fillId="4" borderId="1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177" fontId="23" fillId="4" borderId="1" xfId="0" applyNumberFormat="1" applyFont="1" applyFill="1" applyBorder="1" applyAlignment="1">
      <alignment horizontal="center" vertical="center" wrapText="1"/>
    </xf>
    <xf numFmtId="179" fontId="22" fillId="3" borderId="1" xfId="0" applyNumberFormat="1" applyFont="1" applyFill="1" applyBorder="1" applyAlignment="1">
      <alignment horizontal="center" vertical="center" wrapText="1"/>
    </xf>
    <xf numFmtId="57" fontId="22" fillId="3" borderId="1" xfId="13" applyNumberFormat="1" applyFont="1" applyFill="1" applyBorder="1" applyAlignment="1" applyProtection="1">
      <alignment horizontal="center" vertical="center" wrapText="1"/>
    </xf>
    <xf numFmtId="0" fontId="13" fillId="3" borderId="17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 wrapText="1"/>
    </xf>
    <xf numFmtId="0" fontId="18" fillId="3" borderId="14" xfId="0" applyNumberFormat="1" applyFont="1" applyFill="1" applyBorder="1" applyAlignment="1">
      <alignment horizontal="center" vertical="center" wrapText="1"/>
    </xf>
    <xf numFmtId="178" fontId="22" fillId="3" borderId="1" xfId="0" applyNumberFormat="1" applyFont="1" applyFill="1" applyBorder="1" applyAlignment="1">
      <alignment horizontal="center" vertical="center" wrapText="1"/>
    </xf>
    <xf numFmtId="0" fontId="31" fillId="2" borderId="0" xfId="2" applyNumberFormat="1" applyFont="1" applyFill="1" applyBorder="1" applyAlignment="1" applyProtection="1">
      <alignment horizontal="center" vertical="center"/>
    </xf>
    <xf numFmtId="0" fontId="20" fillId="3" borderId="1" xfId="2" applyNumberFormat="1" applyFont="1" applyFill="1" applyBorder="1" applyAlignment="1" applyProtection="1">
      <alignment horizontal="center" vertical="center" wrapText="1"/>
    </xf>
    <xf numFmtId="178" fontId="23" fillId="4" borderId="1" xfId="0" applyNumberFormat="1" applyFont="1" applyFill="1" applyBorder="1" applyAlignment="1">
      <alignment horizontal="center" vertical="center" wrapText="1"/>
    </xf>
    <xf numFmtId="0" fontId="23" fillId="4" borderId="1" xfId="2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  <protection locked="0"/>
    </xf>
    <xf numFmtId="0" fontId="2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177" fontId="13" fillId="3" borderId="0" xfId="0" applyNumberFormat="1" applyFont="1" applyFill="1" applyBorder="1" applyAlignment="1">
      <alignment horizontal="center" vertical="center" wrapText="1"/>
    </xf>
    <xf numFmtId="178" fontId="13" fillId="3" borderId="0" xfId="0" applyNumberFormat="1" applyFont="1" applyFill="1" applyBorder="1" applyAlignment="1">
      <alignment horizontal="center" vertical="center" wrapText="1"/>
    </xf>
    <xf numFmtId="0" fontId="20" fillId="3" borderId="0" xfId="2" applyNumberFormat="1" applyFont="1" applyFill="1" applyBorder="1" applyAlignment="1" applyProtection="1">
      <alignment horizontal="center" vertical="center" wrapText="1"/>
    </xf>
    <xf numFmtId="49" fontId="20" fillId="3" borderId="0" xfId="2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20" fillId="3" borderId="14" xfId="0" applyNumberFormat="1" applyFont="1" applyFill="1" applyBorder="1" applyAlignment="1">
      <alignment horizontal="center" vertical="center" wrapText="1"/>
    </xf>
    <xf numFmtId="49" fontId="22" fillId="3" borderId="14" xfId="2" applyNumberFormat="1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49" fontId="25" fillId="3" borderId="14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indent="2"/>
    </xf>
    <xf numFmtId="0" fontId="25" fillId="3" borderId="14" xfId="0" applyFont="1" applyFill="1" applyBorder="1" applyAlignment="1">
      <alignment horizontal="center" vertical="center" wrapText="1"/>
    </xf>
    <xf numFmtId="49" fontId="34" fillId="3" borderId="14" xfId="2" applyNumberFormat="1" applyFont="1" applyFill="1" applyBorder="1" applyAlignment="1" applyProtection="1">
      <alignment horizontal="center" vertical="center" wrapText="1"/>
    </xf>
    <xf numFmtId="0" fontId="35" fillId="3" borderId="1" xfId="2" applyNumberFormat="1" applyFont="1" applyFill="1" applyBorder="1" applyAlignment="1" applyProtection="1">
      <alignment horizontal="center" vertical="center"/>
    </xf>
    <xf numFmtId="49" fontId="25" fillId="3" borderId="14" xfId="2" applyNumberFormat="1" applyFont="1" applyFill="1" applyBorder="1" applyAlignment="1" applyProtection="1">
      <alignment horizontal="center" vertical="center" wrapText="1"/>
    </xf>
    <xf numFmtId="0" fontId="25" fillId="3" borderId="14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/>
    </xf>
    <xf numFmtId="0" fontId="36" fillId="4" borderId="1" xfId="0" applyFont="1" applyFill="1" applyBorder="1" applyAlignment="1">
      <alignment horizontal="justify" vertical="center"/>
    </xf>
    <xf numFmtId="49" fontId="24" fillId="4" borderId="14" xfId="2" applyNumberFormat="1" applyFont="1" applyFill="1" applyBorder="1" applyAlignment="1" applyProtection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wrapText="1"/>
    </xf>
    <xf numFmtId="49" fontId="34" fillId="3" borderId="14" xfId="2" applyNumberFormat="1" applyFont="1" applyFill="1" applyBorder="1" applyAlignment="1">
      <alignment horizontal="center" vertical="center" wrapText="1"/>
      <protection locked="0"/>
    </xf>
    <xf numFmtId="0" fontId="33" fillId="3" borderId="1" xfId="2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Border="1">
      <alignment vertical="center"/>
    </xf>
    <xf numFmtId="0" fontId="37" fillId="0" borderId="0" xfId="34" applyNumberFormat="1" applyFont="1" applyFill="1" applyBorder="1" applyAlignment="1" applyProtection="1">
      <alignment horizontal="left" vertical="center"/>
    </xf>
    <xf numFmtId="0" fontId="37" fillId="0" borderId="0" xfId="34" applyNumberFormat="1" applyFont="1" applyFill="1" applyAlignment="1" applyProtection="1">
      <alignment horizontal="left" vertical="center"/>
    </xf>
    <xf numFmtId="177" fontId="4" fillId="0" borderId="0" xfId="0" applyNumberFormat="1" applyFont="1" applyFill="1">
      <alignment vertical="center"/>
    </xf>
    <xf numFmtId="0" fontId="38" fillId="0" borderId="0" xfId="3" applyNumberFormat="1" applyFont="1" applyFill="1" applyBorder="1" applyAlignment="1" applyProtection="1">
      <alignment horizontal="center" vertical="center" wrapText="1"/>
    </xf>
    <xf numFmtId="177" fontId="38" fillId="0" borderId="0" xfId="3" applyNumberFormat="1" applyFont="1" applyFill="1" applyBorder="1" applyAlignment="1" applyProtection="1">
      <alignment horizontal="center" vertical="center" wrapText="1"/>
    </xf>
    <xf numFmtId="0" fontId="39" fillId="0" borderId="0" xfId="3" applyNumberFormat="1" applyFont="1" applyFill="1" applyBorder="1" applyAlignment="1" applyProtection="1">
      <alignment horizontal="left" vertical="center" wrapText="1"/>
    </xf>
    <xf numFmtId="177" fontId="40" fillId="0" borderId="16" xfId="3" applyNumberFormat="1" applyFont="1" applyFill="1" applyBorder="1" applyAlignment="1" applyProtection="1">
      <alignment vertical="center" wrapText="1"/>
    </xf>
    <xf numFmtId="177" fontId="41" fillId="0" borderId="16" xfId="3" applyNumberFormat="1" applyFont="1" applyFill="1" applyBorder="1" applyAlignment="1" applyProtection="1">
      <alignment horizontal="center" vertical="center" wrapText="1"/>
    </xf>
    <xf numFmtId="0" fontId="41" fillId="0" borderId="0" xfId="3" applyNumberFormat="1" applyFont="1" applyFill="1" applyBorder="1" applyAlignment="1" applyProtection="1">
      <alignment horizontal="center" vertical="center" wrapText="1"/>
    </xf>
    <xf numFmtId="0" fontId="42" fillId="0" borderId="1" xfId="3" applyNumberFormat="1" applyFont="1" applyFill="1" applyBorder="1" applyAlignment="1" applyProtection="1">
      <alignment horizontal="center" vertical="center" wrapText="1"/>
    </xf>
    <xf numFmtId="177" fontId="42" fillId="2" borderId="1" xfId="3" applyNumberFormat="1" applyFont="1" applyFill="1" applyBorder="1" applyAlignment="1" applyProtection="1">
      <alignment horizontal="center" vertical="center" wrapText="1"/>
    </xf>
    <xf numFmtId="177" fontId="42" fillId="0" borderId="1" xfId="3" applyNumberFormat="1" applyFont="1" applyFill="1" applyBorder="1" applyAlignment="1" applyProtection="1">
      <alignment horizontal="center" vertical="center" wrapText="1"/>
    </xf>
    <xf numFmtId="0" fontId="42" fillId="0" borderId="1" xfId="3" applyNumberFormat="1" applyFont="1" applyFill="1" applyBorder="1" applyAlignment="1" applyProtection="1">
      <alignment horizontal="center" vertical="center"/>
    </xf>
    <xf numFmtId="177" fontId="42" fillId="0" borderId="12" xfId="3" applyNumberFormat="1" applyFont="1" applyFill="1" applyBorder="1" applyAlignment="1" applyProtection="1">
      <alignment horizontal="center" vertical="center" wrapText="1"/>
    </xf>
    <xf numFmtId="178" fontId="42" fillId="0" borderId="1" xfId="3" applyNumberFormat="1" applyFont="1" applyFill="1" applyBorder="1" applyAlignment="1" applyProtection="1">
      <alignment horizontal="center" vertical="center" wrapText="1"/>
    </xf>
    <xf numFmtId="0" fontId="43" fillId="0" borderId="1" xfId="3" applyNumberFormat="1" applyFont="1" applyFill="1" applyBorder="1" applyAlignment="1" applyProtection="1">
      <alignment horizontal="center" vertical="center" wrapText="1"/>
    </xf>
    <xf numFmtId="182" fontId="44" fillId="0" borderId="1" xfId="53" applyNumberFormat="1" applyFont="1" applyFill="1" applyBorder="1" applyAlignment="1" applyProtection="1">
      <alignment horizontal="center" vertical="center" wrapText="1"/>
    </xf>
    <xf numFmtId="0" fontId="45" fillId="0" borderId="1" xfId="34" applyNumberFormat="1" applyFont="1" applyFill="1" applyBorder="1" applyAlignment="1" applyProtection="1">
      <alignment vertical="center"/>
    </xf>
    <xf numFmtId="0" fontId="42" fillId="0" borderId="18" xfId="3" applyNumberFormat="1" applyFont="1" applyFill="1" applyBorder="1" applyAlignment="1" applyProtection="1">
      <alignment horizontal="center" vertical="center" wrapText="1"/>
    </xf>
    <xf numFmtId="0" fontId="46" fillId="0" borderId="19" xfId="53" applyNumberFormat="1" applyFont="1" applyFill="1" applyBorder="1" applyAlignment="1" applyProtection="1">
      <alignment vertical="center" wrapText="1"/>
    </xf>
    <xf numFmtId="182" fontId="47" fillId="0" borderId="1" xfId="2" applyNumberFormat="1" applyFont="1" applyFill="1" applyBorder="1" applyAlignment="1" applyProtection="1">
      <alignment horizontal="center" vertical="center"/>
    </xf>
    <xf numFmtId="182" fontId="47" fillId="0" borderId="14" xfId="2" applyNumberFormat="1" applyFont="1" applyFill="1" applyBorder="1" applyAlignment="1" applyProtection="1">
      <alignment horizontal="center" vertical="center"/>
    </xf>
    <xf numFmtId="0" fontId="44" fillId="0" borderId="1" xfId="15" applyNumberFormat="1" applyFont="1" applyFill="1" applyBorder="1" applyAlignment="1" applyProtection="1">
      <alignment horizontal="center" vertical="center" wrapText="1"/>
    </xf>
    <xf numFmtId="0" fontId="48" fillId="0" borderId="18" xfId="3" applyNumberFormat="1" applyFont="1" applyFill="1" applyBorder="1" applyAlignment="1" applyProtection="1">
      <alignment horizontal="center" vertical="center" wrapText="1"/>
    </xf>
    <xf numFmtId="0" fontId="49" fillId="0" borderId="1" xfId="53" applyNumberFormat="1" applyFont="1" applyFill="1" applyBorder="1" applyAlignment="1" applyProtection="1">
      <alignment horizontal="right" vertical="center" wrapText="1"/>
    </xf>
    <xf numFmtId="0" fontId="49" fillId="0" borderId="14" xfId="53" applyNumberFormat="1" applyFont="1" applyFill="1" applyBorder="1" applyAlignment="1" applyProtection="1">
      <alignment horizontal="right" vertical="center" wrapText="1"/>
    </xf>
    <xf numFmtId="0" fontId="47" fillId="0" borderId="12" xfId="53" applyNumberFormat="1" applyFont="1" applyFill="1" applyBorder="1" applyAlignment="1" applyProtection="1">
      <alignment horizontal="center" vertical="center" wrapText="1"/>
    </xf>
    <xf numFmtId="0" fontId="46" fillId="0" borderId="1" xfId="53" applyNumberFormat="1" applyFont="1" applyFill="1" applyBorder="1" applyAlignment="1" applyProtection="1">
      <alignment horizontal="right" vertical="center" wrapText="1"/>
    </xf>
    <xf numFmtId="0" fontId="46" fillId="0" borderId="14" xfId="53" applyNumberFormat="1" applyFont="1" applyFill="1" applyBorder="1" applyAlignment="1" applyProtection="1">
      <alignment horizontal="right" vertical="center" wrapText="1"/>
    </xf>
    <xf numFmtId="0" fontId="48" fillId="0" borderId="15" xfId="3" applyNumberFormat="1" applyFont="1" applyFill="1" applyBorder="1" applyAlignment="1" applyProtection="1">
      <alignment horizontal="center" vertical="center" wrapText="1"/>
    </xf>
    <xf numFmtId="0" fontId="47" fillId="0" borderId="19" xfId="53" applyNumberFormat="1" applyFont="1" applyFill="1" applyBorder="1" applyAlignment="1" applyProtection="1">
      <alignment vertical="center" wrapText="1"/>
    </xf>
    <xf numFmtId="0" fontId="47" fillId="0" borderId="1" xfId="2" applyNumberFormat="1" applyFont="1" applyFill="1" applyBorder="1" applyAlignment="1" applyProtection="1">
      <alignment horizontal="center" vertical="center"/>
    </xf>
    <xf numFmtId="0" fontId="47" fillId="0" borderId="14" xfId="2" applyNumberFormat="1" applyFont="1" applyFill="1" applyBorder="1" applyAlignment="1" applyProtection="1">
      <alignment horizontal="center" vertical="center"/>
    </xf>
    <xf numFmtId="0" fontId="44" fillId="0" borderId="15" xfId="15" applyNumberFormat="1" applyFont="1" applyFill="1" applyBorder="1" applyAlignment="1" applyProtection="1">
      <alignment horizontal="center" vertical="center" wrapText="1"/>
    </xf>
    <xf numFmtId="177" fontId="42" fillId="0" borderId="1" xfId="3" applyNumberFormat="1" applyFont="1" applyFill="1" applyBorder="1" applyAlignment="1" applyProtection="1">
      <alignment horizontal="right" vertical="center" wrapText="1"/>
    </xf>
    <xf numFmtId="177" fontId="42" fillId="0" borderId="14" xfId="3" applyNumberFormat="1" applyFont="1" applyFill="1" applyBorder="1" applyAlignment="1" applyProtection="1">
      <alignment horizontal="right" vertical="center" wrapText="1"/>
    </xf>
    <xf numFmtId="0" fontId="43" fillId="0" borderId="12" xfId="3" applyNumberFormat="1" applyFont="1" applyFill="1" applyBorder="1" applyAlignment="1" applyProtection="1">
      <alignment horizontal="center" vertical="center" wrapText="1"/>
    </xf>
    <xf numFmtId="179" fontId="44" fillId="0" borderId="1" xfId="0" applyNumberFormat="1" applyFont="1" applyFill="1" applyBorder="1" applyAlignment="1">
      <alignment horizontal="center" vertical="center"/>
    </xf>
    <xf numFmtId="179" fontId="44" fillId="0" borderId="14" xfId="0" applyNumberFormat="1" applyFont="1" applyFill="1" applyBorder="1" applyAlignment="1">
      <alignment horizontal="center" vertical="center"/>
    </xf>
    <xf numFmtId="179" fontId="47" fillId="0" borderId="14" xfId="0" applyNumberFormat="1" applyFont="1" applyFill="1" applyBorder="1" applyAlignment="1">
      <alignment horizontal="center" vertical="center"/>
    </xf>
    <xf numFmtId="0" fontId="46" fillId="0" borderId="1" xfId="2" applyNumberFormat="1" applyFont="1" applyFill="1" applyBorder="1" applyAlignment="1" applyProtection="1">
      <alignment vertical="center" wrapText="1"/>
    </xf>
    <xf numFmtId="0" fontId="48" fillId="0" borderId="1" xfId="3" applyNumberFormat="1" applyFont="1" applyFill="1" applyBorder="1" applyAlignment="1" applyProtection="1">
      <alignment horizontal="center" vertical="center" wrapText="1"/>
    </xf>
    <xf numFmtId="0" fontId="46" fillId="0" borderId="12" xfId="53" applyNumberFormat="1" applyFont="1" applyFill="1" applyBorder="1" applyAlignment="1" applyProtection="1">
      <alignment horizontal="left" vertical="center" wrapText="1"/>
    </xf>
    <xf numFmtId="179" fontId="47" fillId="0" borderId="1" xfId="0" applyNumberFormat="1" applyFont="1" applyFill="1" applyBorder="1" applyAlignment="1">
      <alignment horizontal="center" vertical="center"/>
    </xf>
    <xf numFmtId="177" fontId="50" fillId="0" borderId="1" xfId="3" applyNumberFormat="1" applyFont="1" applyFill="1" applyBorder="1" applyAlignment="1" applyProtection="1">
      <alignment horizontal="right" vertical="center" wrapText="1"/>
    </xf>
    <xf numFmtId="177" fontId="50" fillId="0" borderId="14" xfId="3" applyNumberFormat="1" applyFont="1" applyFill="1" applyBorder="1" applyAlignment="1" applyProtection="1">
      <alignment horizontal="right" vertical="center" wrapText="1"/>
    </xf>
    <xf numFmtId="182" fontId="44" fillId="2" borderId="14" xfId="53" applyNumberFormat="1" applyFont="1" applyFill="1" applyBorder="1" applyAlignment="1" applyProtection="1">
      <alignment horizontal="center" vertical="center" wrapText="1"/>
    </xf>
    <xf numFmtId="182" fontId="44" fillId="0" borderId="14" xfId="53" applyNumberFormat="1" applyFont="1" applyFill="1" applyBorder="1" applyAlignment="1" applyProtection="1">
      <alignment horizontal="center" vertical="center" wrapText="1"/>
    </xf>
    <xf numFmtId="0" fontId="44" fillId="0" borderId="1" xfId="3" applyNumberFormat="1" applyFont="1" applyFill="1" applyBorder="1" applyAlignment="1" applyProtection="1">
      <alignment horizontal="center" vertical="center" wrapText="1"/>
    </xf>
    <xf numFmtId="0" fontId="46" fillId="0" borderId="1" xfId="53" applyNumberFormat="1" applyFont="1" applyFill="1" applyBorder="1" applyAlignment="1" applyProtection="1">
      <alignment horizontal="left" vertical="center" wrapText="1"/>
    </xf>
    <xf numFmtId="182" fontId="45" fillId="2" borderId="1" xfId="2" applyNumberFormat="1" applyFont="1" applyFill="1" applyBorder="1" applyAlignment="1" applyProtection="1">
      <alignment horizontal="center" vertical="center"/>
    </xf>
    <xf numFmtId="182" fontId="45" fillId="0" borderId="1" xfId="2" applyNumberFormat="1" applyFont="1" applyFill="1" applyBorder="1" applyAlignment="1" applyProtection="1">
      <alignment horizontal="center" vertical="center"/>
    </xf>
    <xf numFmtId="0" fontId="47" fillId="0" borderId="1" xfId="53" applyNumberFormat="1" applyFont="1" applyFill="1" applyBorder="1" applyAlignment="1" applyProtection="1">
      <alignment horizontal="left" vertical="center" wrapText="1"/>
    </xf>
    <xf numFmtId="0" fontId="46" fillId="0" borderId="1" xfId="53" applyNumberFormat="1" applyFont="1" applyFill="1" applyBorder="1" applyAlignment="1" applyProtection="1">
      <alignment horizontal="center" vertical="center" wrapText="1"/>
    </xf>
    <xf numFmtId="0" fontId="44" fillId="0" borderId="1" xfId="53" applyNumberFormat="1" applyFont="1" applyFill="1" applyBorder="1" applyAlignment="1" applyProtection="1">
      <alignment horizontal="center" vertical="center" wrapText="1"/>
    </xf>
    <xf numFmtId="0" fontId="45" fillId="0" borderId="1" xfId="34" applyNumberFormat="1" applyFont="1" applyFill="1" applyBorder="1" applyAlignment="1" applyProtection="1">
      <alignment vertical="center" wrapText="1"/>
    </xf>
    <xf numFmtId="0" fontId="47" fillId="0" borderId="1" xfId="53" applyNumberFormat="1" applyFont="1" applyFill="1" applyBorder="1" applyAlignment="1" applyProtection="1">
      <alignment horizontal="center" vertical="center" wrapText="1"/>
    </xf>
    <xf numFmtId="0" fontId="45" fillId="0" borderId="1" xfId="34" applyNumberFormat="1" applyFont="1" applyFill="1" applyBorder="1" applyAlignment="1" applyProtection="1">
      <alignment horizontal="center" vertical="center" wrapText="1"/>
    </xf>
    <xf numFmtId="0" fontId="49" fillId="0" borderId="1" xfId="3" applyNumberFormat="1" applyFont="1" applyFill="1" applyBorder="1" applyAlignment="1" applyProtection="1">
      <alignment horizontal="center" vertical="center" wrapText="1"/>
    </xf>
    <xf numFmtId="177" fontId="46" fillId="0" borderId="1" xfId="0" applyNumberFormat="1" applyFont="1" applyFill="1" applyBorder="1" applyAlignment="1">
      <alignment horizontal="center" vertical="center" wrapText="1"/>
    </xf>
    <xf numFmtId="0" fontId="46" fillId="0" borderId="1" xfId="34" applyNumberFormat="1" applyFont="1" applyFill="1" applyBorder="1" applyAlignment="1" applyProtection="1">
      <alignment vertical="center" wrapText="1"/>
    </xf>
    <xf numFmtId="177" fontId="3" fillId="0" borderId="0" xfId="0" applyNumberFormat="1" applyFont="1" applyFill="1">
      <alignment vertical="center"/>
    </xf>
    <xf numFmtId="0" fontId="47" fillId="0" borderId="1" xfId="3" applyNumberFormat="1" applyFont="1" applyFill="1" applyBorder="1" applyAlignment="1" applyProtection="1">
      <alignment horizontal="center" vertical="center" wrapText="1"/>
    </xf>
    <xf numFmtId="177" fontId="4" fillId="0" borderId="1" xfId="34" applyNumberFormat="1" applyFont="1" applyFill="1" applyBorder="1" applyAlignment="1" applyProtection="1">
      <alignment horizontal="right" vertical="center"/>
    </xf>
    <xf numFmtId="177" fontId="4" fillId="0" borderId="12" xfId="34" applyNumberFormat="1" applyFont="1" applyFill="1" applyBorder="1" applyAlignment="1" applyProtection="1">
      <alignment horizontal="right" vertical="center"/>
    </xf>
    <xf numFmtId="0" fontId="51" fillId="0" borderId="0" xfId="34" applyNumberFormat="1" applyFont="1" applyFill="1" applyBorder="1" applyAlignment="1" applyProtection="1">
      <alignment vertical="center"/>
    </xf>
    <xf numFmtId="177" fontId="51" fillId="0" borderId="0" xfId="34" applyNumberFormat="1" applyFont="1" applyFill="1" applyBorder="1" applyAlignment="1" applyProtection="1">
      <alignment vertical="center"/>
    </xf>
    <xf numFmtId="0" fontId="52" fillId="0" borderId="0" xfId="34" applyNumberFormat="1" applyFont="1" applyFill="1" applyBorder="1" applyAlignment="1" applyProtection="1">
      <alignment horizontal="left" vertical="center"/>
    </xf>
    <xf numFmtId="177" fontId="52" fillId="0" borderId="0" xfId="34" applyNumberFormat="1" applyFont="1" applyFill="1" applyBorder="1" applyAlignment="1" applyProtection="1">
      <alignment horizontal="left" vertical="center"/>
    </xf>
    <xf numFmtId="0" fontId="52" fillId="0" borderId="0" xfId="34" applyNumberFormat="1" applyFont="1" applyFill="1" applyBorder="1" applyAlignment="1" applyProtection="1">
      <alignment vertical="center"/>
    </xf>
    <xf numFmtId="0" fontId="52" fillId="0" borderId="0" xfId="34" applyNumberFormat="1" applyFont="1" applyFill="1" applyBorder="1" applyAlignment="1" applyProtection="1">
      <alignment horizontal="left" vertical="center" wrapText="1"/>
    </xf>
    <xf numFmtId="177" fontId="52" fillId="0" borderId="0" xfId="34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>
      <alignment vertical="center"/>
    </xf>
    <xf numFmtId="0" fontId="44" fillId="0" borderId="0" xfId="15" applyNumberFormat="1" applyFont="1" applyFill="1" applyBorder="1" applyAlignment="1" applyProtection="1">
      <alignment horizontal="center" vertical="center" wrapText="1"/>
    </xf>
    <xf numFmtId="0" fontId="49" fillId="0" borderId="0" xfId="15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副本西藏自治区贫困县统筹整合使用财政涉农资金情况统计表（模版）参考表" xfId="2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项目投入明细8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Sheet1" xfId="54"/>
    <cellStyle name="常规 3 2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509746</xdr:colOff>
      <xdr:row>4</xdr:row>
      <xdr:rowOff>146164</xdr:rowOff>
    </xdr:from>
    <xdr:to>
      <xdr:col>16</xdr:col>
      <xdr:colOff>0</xdr:colOff>
      <xdr:row>4</xdr:row>
      <xdr:rowOff>146164</xdr:rowOff>
    </xdr:to>
    <xdr:cxnSp>
      <xdr:nvCxnSpPr>
        <xdr:cNvPr id="2" name="line"/>
        <xdr:cNvCxnSpPr/>
      </xdr:nvCxnSpPr>
      <xdr:spPr>
        <a:xfrm>
          <a:off x="19825335" y="2203450"/>
          <a:ext cx="462280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15</xdr:col>
      <xdr:colOff>509746</xdr:colOff>
      <xdr:row>4</xdr:row>
      <xdr:rowOff>146164</xdr:rowOff>
    </xdr:from>
    <xdr:to>
      <xdr:col>16</xdr:col>
      <xdr:colOff>0</xdr:colOff>
      <xdr:row>4</xdr:row>
      <xdr:rowOff>146164</xdr:rowOff>
    </xdr:to>
    <xdr:cxnSp>
      <xdr:nvCxnSpPr>
        <xdr:cNvPr id="3" name="line"/>
        <xdr:cNvCxnSpPr/>
      </xdr:nvCxnSpPr>
      <xdr:spPr>
        <a:xfrm>
          <a:off x="19825335" y="2203450"/>
          <a:ext cx="462280" cy="0"/>
        </a:xfrm>
        <a:prstGeom prst="line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14</xdr:col>
      <xdr:colOff>18221</xdr:colOff>
      <xdr:row>28</xdr:row>
      <xdr:rowOff>0</xdr:rowOff>
    </xdr:from>
    <xdr:to>
      <xdr:col>14</xdr:col>
      <xdr:colOff>37961</xdr:colOff>
      <xdr:row>28</xdr:row>
      <xdr:rowOff>189867</xdr:rowOff>
    </xdr:to>
    <xdr:pic>
      <xdr:nvPicPr>
        <xdr:cNvPr id="4" name="图片 3337" descr=" "/>
        <xdr:cNvPicPr/>
      </xdr:nvPicPr>
      <xdr:blipFill>
        <a:blip r:embed="rId1"/>
        <a:srcRect/>
        <a:stretch>
          <a:fillRect/>
        </a:stretch>
      </xdr:blipFill>
      <xdr:spPr>
        <a:xfrm>
          <a:off x="17828895" y="45549820"/>
          <a:ext cx="19685" cy="18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15</xdr:col>
      <xdr:colOff>133318</xdr:colOff>
      <xdr:row>28</xdr:row>
      <xdr:rowOff>0</xdr:rowOff>
    </xdr:from>
    <xdr:to>
      <xdr:col>15</xdr:col>
      <xdr:colOff>266636</xdr:colOff>
      <xdr:row>28</xdr:row>
      <xdr:rowOff>189867</xdr:rowOff>
    </xdr:to>
    <xdr:pic>
      <xdr:nvPicPr>
        <xdr:cNvPr id="5" name="图片 3335" descr=" "/>
        <xdr:cNvPicPr/>
      </xdr:nvPicPr>
      <xdr:blipFill>
        <a:blip r:embed="rId2"/>
        <a:srcRect/>
        <a:stretch>
          <a:fillRect/>
        </a:stretch>
      </xdr:blipFill>
      <xdr:spPr>
        <a:xfrm>
          <a:off x="19448780" y="45549820"/>
          <a:ext cx="133350" cy="18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18490</xdr:colOff>
      <xdr:row>28</xdr:row>
      <xdr:rowOff>189867</xdr:rowOff>
    </xdr:to>
    <xdr:pic>
      <xdr:nvPicPr>
        <xdr:cNvPr id="6" name="图片 3336" descr=" "/>
        <xdr:cNvPicPr/>
      </xdr:nvPicPr>
      <xdr:blipFill>
        <a:blip r:embed="rId1"/>
        <a:srcRect/>
        <a:stretch>
          <a:fillRect/>
        </a:stretch>
      </xdr:blipFill>
      <xdr:spPr>
        <a:xfrm>
          <a:off x="21773515" y="45549820"/>
          <a:ext cx="18415" cy="18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18</xdr:col>
      <xdr:colOff>18490</xdr:colOff>
      <xdr:row>28</xdr:row>
      <xdr:rowOff>0</xdr:rowOff>
    </xdr:from>
    <xdr:to>
      <xdr:col>18</xdr:col>
      <xdr:colOff>38403</xdr:colOff>
      <xdr:row>28</xdr:row>
      <xdr:rowOff>189867</xdr:rowOff>
    </xdr:to>
    <xdr:pic>
      <xdr:nvPicPr>
        <xdr:cNvPr id="7" name="图片 3337" descr=" "/>
        <xdr:cNvPicPr/>
      </xdr:nvPicPr>
      <xdr:blipFill>
        <a:blip r:embed="rId1"/>
        <a:srcRect/>
        <a:stretch>
          <a:fillRect/>
        </a:stretch>
      </xdr:blipFill>
      <xdr:spPr>
        <a:xfrm>
          <a:off x="21791930" y="45549820"/>
          <a:ext cx="19685" cy="189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11" workbookViewId="0">
      <selection activeCell="G16" sqref="G16"/>
    </sheetView>
  </sheetViews>
  <sheetFormatPr defaultColWidth="9" defaultRowHeight="13.5"/>
  <cols>
    <col min="1" max="1" width="6" customWidth="1"/>
    <col min="2" max="2" width="32.125" customWidth="1"/>
    <col min="3" max="3" width="18" customWidth="1"/>
    <col min="4" max="4" width="27.625" customWidth="1"/>
    <col min="5" max="5" width="18.25" customWidth="1"/>
    <col min="6" max="6" width="21" customWidth="1"/>
    <col min="7" max="7" width="25.625" customWidth="1"/>
    <col min="8" max="8" width="23.375" customWidth="1"/>
    <col min="9" max="9" width="9.375" style="162"/>
  </cols>
  <sheetData>
    <row r="1" ht="14.25" spans="1:9">
      <c r="A1" s="163" t="s">
        <v>0</v>
      </c>
      <c r="B1" s="163"/>
      <c r="C1" s="164"/>
      <c r="D1" s="164"/>
      <c r="E1" s="165"/>
      <c r="F1" s="165"/>
      <c r="G1" s="165"/>
      <c r="H1" s="9"/>
      <c r="I1" s="235"/>
    </row>
    <row r="2" ht="21" spans="1:9">
      <c r="A2" s="166" t="s">
        <v>1</v>
      </c>
      <c r="B2" s="166"/>
      <c r="C2" s="166"/>
      <c r="D2" s="166"/>
      <c r="E2" s="167"/>
      <c r="F2" s="167"/>
      <c r="G2" s="167"/>
      <c r="H2" s="166"/>
      <c r="I2" s="235"/>
    </row>
    <row r="3" ht="15" spans="1:9">
      <c r="A3" s="168" t="s">
        <v>2</v>
      </c>
      <c r="B3" s="168"/>
      <c r="C3" s="168"/>
      <c r="D3" s="168"/>
      <c r="E3" s="169"/>
      <c r="F3" s="169"/>
      <c r="G3" s="170" t="s">
        <v>3</v>
      </c>
      <c r="H3" s="171"/>
      <c r="I3" s="235"/>
    </row>
    <row r="4" spans="1:9">
      <c r="A4" s="172" t="s">
        <v>4</v>
      </c>
      <c r="B4" s="172" t="s">
        <v>5</v>
      </c>
      <c r="C4" s="173" t="s">
        <v>6</v>
      </c>
      <c r="D4" s="173"/>
      <c r="E4" s="174" t="s">
        <v>7</v>
      </c>
      <c r="F4" s="174"/>
      <c r="G4" s="174"/>
      <c r="H4" s="175" t="s">
        <v>8</v>
      </c>
      <c r="I4" s="235"/>
    </row>
    <row r="5" spans="1:9">
      <c r="A5" s="172"/>
      <c r="B5" s="172"/>
      <c r="C5" s="174" t="s">
        <v>9</v>
      </c>
      <c r="D5" s="174" t="s">
        <v>10</v>
      </c>
      <c r="E5" s="174" t="s">
        <v>9</v>
      </c>
      <c r="F5" s="176" t="s">
        <v>11</v>
      </c>
      <c r="G5" s="176" t="s">
        <v>12</v>
      </c>
      <c r="H5" s="175"/>
      <c r="I5" s="235"/>
    </row>
    <row r="6" spans="1:9">
      <c r="A6" s="172" t="s">
        <v>13</v>
      </c>
      <c r="B6" s="172">
        <v>1</v>
      </c>
      <c r="C6" s="172" t="s">
        <v>14</v>
      </c>
      <c r="D6" s="172">
        <v>3</v>
      </c>
      <c r="E6" s="174" t="s">
        <v>15</v>
      </c>
      <c r="F6" s="174" t="s">
        <v>16</v>
      </c>
      <c r="G6" s="177">
        <v>6</v>
      </c>
      <c r="H6" s="172"/>
      <c r="I6" s="235"/>
    </row>
    <row r="7" ht="16.5" spans="1:9">
      <c r="A7" s="172" t="s">
        <v>17</v>
      </c>
      <c r="B7" s="178" t="s">
        <v>18</v>
      </c>
      <c r="C7" s="179">
        <f>C8+C11</f>
        <v>17581.12</v>
      </c>
      <c r="D7" s="179">
        <f>D8+D11</f>
        <v>17581.12</v>
      </c>
      <c r="E7" s="179">
        <v>7834.03</v>
      </c>
      <c r="F7" s="179">
        <v>7834.03</v>
      </c>
      <c r="G7" s="179">
        <v>7834.03</v>
      </c>
      <c r="H7" s="180"/>
      <c r="I7" s="235"/>
    </row>
    <row r="8" ht="27" customHeight="1" spans="1:9">
      <c r="A8" s="181">
        <v>1</v>
      </c>
      <c r="B8" s="182" t="s">
        <v>19</v>
      </c>
      <c r="C8" s="183">
        <v>16839.47</v>
      </c>
      <c r="D8" s="184">
        <v>16839.47</v>
      </c>
      <c r="E8" s="184">
        <v>7834.03</v>
      </c>
      <c r="F8" s="184">
        <v>7834.03</v>
      </c>
      <c r="G8" s="184">
        <v>7834.03</v>
      </c>
      <c r="H8" s="185"/>
      <c r="I8" s="235"/>
    </row>
    <row r="9" ht="25.9" customHeight="1" spans="1:9">
      <c r="A9" s="186">
        <v>2</v>
      </c>
      <c r="B9" s="182" t="s">
        <v>20</v>
      </c>
      <c r="C9" s="187"/>
      <c r="D9" s="187"/>
      <c r="E9" s="188"/>
      <c r="F9" s="188"/>
      <c r="G9" s="188"/>
      <c r="H9" s="185"/>
      <c r="I9" s="236"/>
    </row>
    <row r="10" ht="24" spans="1:9">
      <c r="A10" s="186">
        <v>3</v>
      </c>
      <c r="B10" s="189" t="s">
        <v>21</v>
      </c>
      <c r="C10" s="190"/>
      <c r="D10" s="190"/>
      <c r="E10" s="191"/>
      <c r="F10" s="191"/>
      <c r="G10" s="191"/>
      <c r="H10" s="185"/>
      <c r="I10" s="235"/>
    </row>
    <row r="11" ht="24" spans="1:9">
      <c r="A11" s="192">
        <v>4</v>
      </c>
      <c r="B11" s="193" t="s">
        <v>22</v>
      </c>
      <c r="C11" s="194">
        <v>741.65</v>
      </c>
      <c r="D11" s="194">
        <v>741.65</v>
      </c>
      <c r="E11" s="195"/>
      <c r="F11" s="195"/>
      <c r="G11" s="195"/>
      <c r="H11" s="196"/>
      <c r="I11" s="235"/>
    </row>
    <row r="12" ht="24" spans="1:9">
      <c r="A12" s="192">
        <v>5</v>
      </c>
      <c r="B12" s="193" t="s">
        <v>23</v>
      </c>
      <c r="C12" s="197"/>
      <c r="D12" s="197"/>
      <c r="E12" s="198"/>
      <c r="F12" s="198"/>
      <c r="G12" s="198"/>
      <c r="H12" s="185"/>
      <c r="I12" s="235"/>
    </row>
    <row r="13" spans="1:9">
      <c r="A13" s="192">
        <v>6</v>
      </c>
      <c r="B13" s="193" t="s">
        <v>24</v>
      </c>
      <c r="C13" s="187"/>
      <c r="D13" s="187"/>
      <c r="E13" s="188"/>
      <c r="F13" s="188"/>
      <c r="G13" s="188"/>
      <c r="H13" s="185"/>
      <c r="I13" s="235"/>
    </row>
    <row r="14" ht="33" customHeight="1" spans="1:9">
      <c r="A14" s="172" t="s">
        <v>25</v>
      </c>
      <c r="B14" s="199" t="s">
        <v>26</v>
      </c>
      <c r="C14" s="200">
        <v>3985.3</v>
      </c>
      <c r="D14" s="201">
        <v>3985.3</v>
      </c>
      <c r="E14" s="202">
        <v>2646.21</v>
      </c>
      <c r="F14" s="202">
        <v>2646.21</v>
      </c>
      <c r="G14" s="202">
        <v>2646.21</v>
      </c>
      <c r="H14" s="203"/>
      <c r="I14" s="235"/>
    </row>
    <row r="15" ht="33" customHeight="1" spans="1:9">
      <c r="A15" s="204">
        <v>1</v>
      </c>
      <c r="B15" s="205" t="s">
        <v>27</v>
      </c>
      <c r="C15" s="206">
        <v>3985.3</v>
      </c>
      <c r="D15" s="202">
        <v>3985.3</v>
      </c>
      <c r="E15" s="202">
        <v>2646.21</v>
      </c>
      <c r="F15" s="202">
        <v>2646.21</v>
      </c>
      <c r="G15" s="202">
        <v>2646.21</v>
      </c>
      <c r="H15" s="185"/>
      <c r="I15" s="236"/>
    </row>
    <row r="16" ht="33" customHeight="1" spans="1:9">
      <c r="A16" s="204">
        <v>2</v>
      </c>
      <c r="B16" s="205" t="s">
        <v>28</v>
      </c>
      <c r="C16" s="190"/>
      <c r="D16" s="190"/>
      <c r="E16" s="191"/>
      <c r="F16" s="191"/>
      <c r="G16" s="191"/>
      <c r="H16" s="185"/>
      <c r="I16" s="236"/>
    </row>
    <row r="17" s="160" customFormat="1" ht="33" customHeight="1" spans="1:9">
      <c r="A17" s="204">
        <v>3</v>
      </c>
      <c r="B17" s="205" t="s">
        <v>29</v>
      </c>
      <c r="C17" s="207"/>
      <c r="D17" s="207"/>
      <c r="E17" s="208"/>
      <c r="F17" s="208" t="s">
        <v>30</v>
      </c>
      <c r="G17" s="208"/>
      <c r="H17" s="185"/>
      <c r="I17" s="237"/>
    </row>
    <row r="18" ht="31.9" customHeight="1" spans="1:9">
      <c r="A18" s="204"/>
      <c r="B18" s="205" t="s">
        <v>24</v>
      </c>
      <c r="C18" s="207"/>
      <c r="D18" s="207"/>
      <c r="E18" s="208"/>
      <c r="F18" s="208"/>
      <c r="G18" s="208"/>
      <c r="H18" s="185"/>
      <c r="I18" s="235"/>
    </row>
    <row r="19" ht="18" customHeight="1" spans="1:9">
      <c r="A19" s="178" t="s">
        <v>31</v>
      </c>
      <c r="B19" s="199" t="s">
        <v>32</v>
      </c>
      <c r="C19" s="209">
        <f>C20+C21</f>
        <v>2380.3</v>
      </c>
      <c r="D19" s="209">
        <f>D20+D21</f>
        <v>2380.3</v>
      </c>
      <c r="E19" s="210">
        <v>2727.4</v>
      </c>
      <c r="F19" s="210">
        <v>2727.4</v>
      </c>
      <c r="G19" s="210">
        <v>2727.4</v>
      </c>
      <c r="H19" s="203"/>
      <c r="I19" s="236"/>
    </row>
    <row r="20" spans="1:9">
      <c r="A20" s="211">
        <v>1</v>
      </c>
      <c r="B20" s="212" t="s">
        <v>27</v>
      </c>
      <c r="C20" s="213">
        <v>880.3</v>
      </c>
      <c r="D20" s="213">
        <v>880.3</v>
      </c>
      <c r="E20" s="214">
        <v>2727.4</v>
      </c>
      <c r="F20" s="214">
        <v>2727.4</v>
      </c>
      <c r="G20" s="214">
        <v>2727.4</v>
      </c>
      <c r="H20" s="185"/>
      <c r="I20" s="236"/>
    </row>
    <row r="21" spans="1:9">
      <c r="A21" s="211">
        <v>2</v>
      </c>
      <c r="B21" s="215" t="s">
        <v>33</v>
      </c>
      <c r="C21" s="216">
        <v>1500</v>
      </c>
      <c r="D21" s="216">
        <v>1500</v>
      </c>
      <c r="E21" s="190"/>
      <c r="F21" s="190"/>
      <c r="G21" s="190"/>
      <c r="H21" s="185"/>
      <c r="I21" s="235"/>
    </row>
    <row r="22" ht="16.5" spans="1:9">
      <c r="A22" s="178" t="s">
        <v>34</v>
      </c>
      <c r="B22" s="178" t="s">
        <v>35</v>
      </c>
      <c r="C22" s="217">
        <v>6800</v>
      </c>
      <c r="D22" s="217">
        <v>6800</v>
      </c>
      <c r="E22" s="217">
        <v>6804.81</v>
      </c>
      <c r="F22" s="217">
        <v>6804.81</v>
      </c>
      <c r="G22" s="217">
        <v>6804.81</v>
      </c>
      <c r="H22" s="218"/>
      <c r="I22" s="235"/>
    </row>
    <row r="23" ht="18" customHeight="1" spans="1:9">
      <c r="A23" s="211">
        <v>1</v>
      </c>
      <c r="B23" s="212" t="s">
        <v>27</v>
      </c>
      <c r="C23" s="194">
        <v>6800</v>
      </c>
      <c r="D23" s="194">
        <v>6800</v>
      </c>
      <c r="E23" s="194">
        <v>3800</v>
      </c>
      <c r="F23" s="194">
        <v>3800</v>
      </c>
      <c r="G23" s="194">
        <v>3800</v>
      </c>
      <c r="H23" s="218"/>
      <c r="I23" s="235"/>
    </row>
    <row r="24" spans="1:9">
      <c r="A24" s="211">
        <v>2</v>
      </c>
      <c r="B24" s="215" t="s">
        <v>36</v>
      </c>
      <c r="C24" s="197"/>
      <c r="D24" s="197"/>
      <c r="E24" s="197"/>
      <c r="F24" s="197"/>
      <c r="G24" s="197"/>
      <c r="H24" s="218"/>
      <c r="I24" s="235"/>
    </row>
    <row r="25" s="161" customFormat="1" spans="1:9">
      <c r="A25" s="211">
        <v>3</v>
      </c>
      <c r="B25" s="219" t="s">
        <v>37</v>
      </c>
      <c r="C25" s="174"/>
      <c r="D25" s="174"/>
      <c r="E25" s="174">
        <v>3004.81</v>
      </c>
      <c r="F25" s="174">
        <v>3004.81</v>
      </c>
      <c r="G25" s="174">
        <v>3004.81</v>
      </c>
      <c r="H25" s="220"/>
      <c r="I25" s="238"/>
    </row>
    <row r="26" spans="1:9">
      <c r="A26" s="221">
        <v>4</v>
      </c>
      <c r="B26" s="212" t="s">
        <v>38</v>
      </c>
      <c r="C26" s="222"/>
      <c r="D26" s="222"/>
      <c r="E26" s="222"/>
      <c r="F26" s="222"/>
      <c r="G26" s="222"/>
      <c r="H26" s="223"/>
      <c r="I26" s="235"/>
    </row>
    <row r="27" ht="16.5" spans="1:9">
      <c r="A27" s="178" t="s">
        <v>39</v>
      </c>
      <c r="B27" s="178" t="s">
        <v>40</v>
      </c>
      <c r="C27" s="224">
        <f>C22+C19+C14+C7</f>
        <v>30746.72</v>
      </c>
      <c r="D27" s="224">
        <f>D22+D19+D14+D7</f>
        <v>30746.72</v>
      </c>
      <c r="E27" s="224"/>
      <c r="F27" s="224"/>
      <c r="G27" s="224"/>
      <c r="H27" s="178"/>
      <c r="I27" s="235"/>
    </row>
    <row r="28" spans="1:9">
      <c r="A28" s="225">
        <v>1</v>
      </c>
      <c r="B28" s="219" t="s">
        <v>41</v>
      </c>
      <c r="C28" s="226"/>
      <c r="D28" s="226"/>
      <c r="E28" s="226"/>
      <c r="F28" s="226"/>
      <c r="G28" s="227"/>
      <c r="H28" s="35"/>
      <c r="I28" s="235"/>
    </row>
    <row r="29" spans="1:9">
      <c r="A29" s="225">
        <v>2</v>
      </c>
      <c r="B29" s="219" t="s">
        <v>42</v>
      </c>
      <c r="C29" s="226"/>
      <c r="D29" s="226"/>
      <c r="E29" s="226"/>
      <c r="F29" s="226"/>
      <c r="G29" s="227"/>
      <c r="H29" s="35"/>
      <c r="I29" s="235"/>
    </row>
    <row r="30" spans="1:8">
      <c r="A30" s="228" t="s">
        <v>43</v>
      </c>
      <c r="B30" s="228"/>
      <c r="C30" s="228"/>
      <c r="D30" s="228"/>
      <c r="E30" s="229">
        <f t="shared" ref="E30:G30" si="0">E7+E14+E19+E22</f>
        <v>20012.45</v>
      </c>
      <c r="F30" s="229">
        <f t="shared" si="0"/>
        <v>20012.45</v>
      </c>
      <c r="G30" s="229">
        <f t="shared" si="0"/>
        <v>20012.45</v>
      </c>
      <c r="H30" s="228"/>
    </row>
    <row r="31" spans="1:8">
      <c r="A31" s="230" t="s">
        <v>44</v>
      </c>
      <c r="B31" s="230"/>
      <c r="C31" s="230"/>
      <c r="D31" s="230"/>
      <c r="E31" s="231"/>
      <c r="F31" s="231"/>
      <c r="G31" s="231"/>
      <c r="H31" s="232"/>
    </row>
    <row r="32" spans="1:8">
      <c r="A32" s="230" t="s">
        <v>45</v>
      </c>
      <c r="B32" s="230"/>
      <c r="C32" s="230"/>
      <c r="D32" s="230"/>
      <c r="E32" s="231"/>
      <c r="F32" s="231"/>
      <c r="G32" s="231"/>
      <c r="H32" s="232"/>
    </row>
    <row r="33" spans="1:8">
      <c r="A33" s="230" t="s">
        <v>46</v>
      </c>
      <c r="B33" s="230"/>
      <c r="C33" s="230"/>
      <c r="D33" s="230"/>
      <c r="E33" s="231"/>
      <c r="F33" s="231"/>
      <c r="G33" s="231"/>
      <c r="H33" s="230"/>
    </row>
    <row r="34" spans="1:8">
      <c r="A34" s="233" t="s">
        <v>47</v>
      </c>
      <c r="B34" s="233"/>
      <c r="C34" s="233"/>
      <c r="D34" s="233"/>
      <c r="E34" s="234"/>
      <c r="F34" s="234"/>
      <c r="G34" s="234"/>
      <c r="H34" s="233"/>
    </row>
  </sheetData>
  <mergeCells count="13">
    <mergeCell ref="A1:B1"/>
    <mergeCell ref="A2:H2"/>
    <mergeCell ref="A3:D3"/>
    <mergeCell ref="G3:H3"/>
    <mergeCell ref="C4:D4"/>
    <mergeCell ref="E4:G4"/>
    <mergeCell ref="A31:G31"/>
    <mergeCell ref="A32:G32"/>
    <mergeCell ref="A33:H33"/>
    <mergeCell ref="A34:H34"/>
    <mergeCell ref="A4:A5"/>
    <mergeCell ref="B4:B5"/>
    <mergeCell ref="H4:H5"/>
  </mergeCells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0"/>
  <sheetViews>
    <sheetView tabSelected="1" topLeftCell="E1" workbookViewId="0">
      <pane ySplit="5" topLeftCell="A8" activePane="bottomLeft" state="frozen"/>
      <selection/>
      <selection pane="bottomLeft" activeCell="K11" sqref="K11"/>
    </sheetView>
  </sheetViews>
  <sheetFormatPr defaultColWidth="9" defaultRowHeight="13.5" customHeight="1"/>
  <cols>
    <col min="1" max="1" width="7" style="48" customWidth="1"/>
    <col min="2" max="2" width="10.75" style="48" customWidth="1"/>
    <col min="3" max="3" width="11.5" style="48" customWidth="1"/>
    <col min="4" max="4" width="17.25" style="48" customWidth="1"/>
    <col min="5" max="5" width="37.75" style="55" customWidth="1"/>
    <col min="6" max="6" width="10.75" style="48" customWidth="1"/>
    <col min="7" max="7" width="17.375" style="48" customWidth="1"/>
    <col min="8" max="8" width="15.625" style="48" customWidth="1"/>
    <col min="9" max="9" width="12.675" style="48" customWidth="1"/>
    <col min="10" max="10" width="27.3166666666667" style="56" customWidth="1"/>
    <col min="11" max="12" width="16.625" style="48" customWidth="1"/>
    <col min="13" max="13" width="15.875" style="48" customWidth="1"/>
    <col min="14" max="14" width="16.625" style="48" customWidth="1"/>
    <col min="15" max="15" width="19.75" style="48" customWidth="1"/>
    <col min="16" max="16" width="12.75" style="48" customWidth="1"/>
    <col min="17" max="17" width="10.875" style="48" customWidth="1"/>
    <col min="18" max="18" width="8.625" style="48" customWidth="1"/>
    <col min="19" max="19" width="9.25" style="48" customWidth="1"/>
    <col min="20" max="20" width="12" style="48" customWidth="1"/>
    <col min="21" max="21" width="14.375" style="48" customWidth="1"/>
    <col min="22" max="22" width="10.625" style="48" customWidth="1"/>
    <col min="23" max="23" width="12.25" style="48" customWidth="1"/>
    <col min="24" max="24" width="14" style="48" customWidth="1"/>
    <col min="25" max="25" width="12.25" style="48" customWidth="1"/>
    <col min="26" max="26" width="11.125" style="48" customWidth="1"/>
    <col min="27" max="43" width="9" style="48" customWidth="1"/>
    <col min="44" max="251" width="9" style="48"/>
    <col min="252" max="252" width="4.25" style="48" customWidth="1"/>
    <col min="253" max="253" width="6.5" style="48" customWidth="1"/>
    <col min="254" max="254" width="10.125" style="48" customWidth="1"/>
    <col min="255" max="255" width="10.5" style="48" customWidth="1"/>
    <col min="256" max="256" width="12.75" style="48" customWidth="1"/>
    <col min="257" max="16384" width="9" style="57"/>
  </cols>
  <sheetData>
    <row r="1" ht="40.5" customHeight="1" spans="1:26">
      <c r="A1" s="58" t="s">
        <v>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140"/>
      <c r="Z1" s="141"/>
    </row>
    <row r="2" ht="40.5" customHeight="1" spans="1:26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119"/>
      <c r="Z2" s="141"/>
    </row>
    <row r="3" ht="40.5" customHeight="1" spans="1:26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119"/>
      <c r="Z3" s="141"/>
    </row>
    <row r="4" s="47" customFormat="1" ht="40.5" customHeight="1" spans="1:26">
      <c r="A4" s="59" t="s">
        <v>49</v>
      </c>
      <c r="B4" s="59" t="s">
        <v>50</v>
      </c>
      <c r="C4" s="59" t="s">
        <v>51</v>
      </c>
      <c r="D4" s="59" t="s">
        <v>52</v>
      </c>
      <c r="E4" s="59" t="s">
        <v>53</v>
      </c>
      <c r="F4" s="59" t="s">
        <v>54</v>
      </c>
      <c r="G4" s="60" t="s">
        <v>55</v>
      </c>
      <c r="H4" s="59" t="s">
        <v>56</v>
      </c>
      <c r="I4" s="60" t="s">
        <v>57</v>
      </c>
      <c r="J4" s="59" t="s">
        <v>58</v>
      </c>
      <c r="K4" s="104"/>
      <c r="L4" s="104" t="s">
        <v>59</v>
      </c>
      <c r="M4" s="105"/>
      <c r="N4" s="105"/>
      <c r="O4" s="105"/>
      <c r="P4" s="105"/>
      <c r="Q4" s="105"/>
      <c r="R4" s="105"/>
      <c r="S4" s="128"/>
      <c r="T4" s="59" t="s">
        <v>60</v>
      </c>
      <c r="U4" s="59" t="s">
        <v>61</v>
      </c>
      <c r="V4" s="59" t="s">
        <v>62</v>
      </c>
      <c r="W4" s="59" t="s">
        <v>63</v>
      </c>
      <c r="X4" s="59"/>
      <c r="Y4" s="59" t="s">
        <v>64</v>
      </c>
      <c r="Z4" s="142" t="s">
        <v>65</v>
      </c>
    </row>
    <row r="5" s="47" customFormat="1" ht="128.1" customHeight="1" spans="1:26">
      <c r="A5" s="59"/>
      <c r="B5" s="59"/>
      <c r="C5" s="59"/>
      <c r="D5" s="59"/>
      <c r="E5" s="59"/>
      <c r="F5" s="59"/>
      <c r="G5" s="59"/>
      <c r="H5" s="59"/>
      <c r="I5" s="59"/>
      <c r="J5" s="59" t="s">
        <v>66</v>
      </c>
      <c r="K5" s="59" t="s">
        <v>67</v>
      </c>
      <c r="L5" s="106" t="s">
        <v>68</v>
      </c>
      <c r="M5" s="59" t="s">
        <v>69</v>
      </c>
      <c r="N5" s="59" t="s">
        <v>70</v>
      </c>
      <c r="O5" s="59" t="s">
        <v>71</v>
      </c>
      <c r="P5" s="59" t="s">
        <v>72</v>
      </c>
      <c r="Q5" s="59" t="s">
        <v>73</v>
      </c>
      <c r="R5" s="59" t="s">
        <v>74</v>
      </c>
      <c r="S5" s="59" t="s">
        <v>75</v>
      </c>
      <c r="T5" s="59"/>
      <c r="U5" s="59"/>
      <c r="V5" s="59"/>
      <c r="W5" s="59" t="s">
        <v>76</v>
      </c>
      <c r="X5" s="59" t="s">
        <v>76</v>
      </c>
      <c r="Y5" s="59"/>
      <c r="Z5" s="142"/>
    </row>
    <row r="6" s="48" customFormat="1" ht="40.5" customHeight="1" spans="1:26">
      <c r="A6" s="59" t="s">
        <v>77</v>
      </c>
      <c r="B6" s="59"/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/>
      <c r="I6" s="61">
        <v>6</v>
      </c>
      <c r="J6" s="61">
        <v>7</v>
      </c>
      <c r="K6" s="61">
        <v>8</v>
      </c>
      <c r="L6" s="61">
        <f t="shared" ref="L6:L10" si="0">M6+N6+O6+P6</f>
        <v>46</v>
      </c>
      <c r="M6" s="61">
        <v>10</v>
      </c>
      <c r="N6" s="61">
        <v>11</v>
      </c>
      <c r="O6" s="61">
        <v>12</v>
      </c>
      <c r="P6" s="61">
        <v>13</v>
      </c>
      <c r="Q6" s="61">
        <v>14</v>
      </c>
      <c r="R6" s="61">
        <v>15</v>
      </c>
      <c r="S6" s="61">
        <v>16</v>
      </c>
      <c r="T6" s="61">
        <v>17</v>
      </c>
      <c r="U6" s="61">
        <v>18</v>
      </c>
      <c r="V6" s="61">
        <v>19</v>
      </c>
      <c r="W6" s="61">
        <v>20</v>
      </c>
      <c r="X6" s="61">
        <v>21</v>
      </c>
      <c r="Y6" s="61">
        <v>23</v>
      </c>
      <c r="Z6" s="143"/>
    </row>
    <row r="7" s="48" customFormat="1" ht="75" customHeight="1" spans="1:26">
      <c r="A7" s="62" t="s">
        <v>78</v>
      </c>
      <c r="B7" s="62"/>
      <c r="C7" s="63" t="s">
        <v>79</v>
      </c>
      <c r="D7" s="63"/>
      <c r="E7" s="63"/>
      <c r="F7" s="63"/>
      <c r="G7" s="63"/>
      <c r="H7" s="63"/>
      <c r="I7" s="63"/>
      <c r="J7" s="76"/>
      <c r="K7" s="107">
        <f t="shared" ref="K7:P7" si="1">SUM(K8+K14+K25+K27)</f>
        <v>20012.45</v>
      </c>
      <c r="L7" s="107">
        <f t="shared" si="0"/>
        <v>20012.448235</v>
      </c>
      <c r="M7" s="107">
        <f t="shared" si="1"/>
        <v>7834.028235</v>
      </c>
      <c r="N7" s="61">
        <f t="shared" si="1"/>
        <v>2646.21</v>
      </c>
      <c r="O7" s="61">
        <f t="shared" si="1"/>
        <v>2727.4</v>
      </c>
      <c r="P7" s="61">
        <f>P8+P14+P25</f>
        <v>6804.81</v>
      </c>
      <c r="Q7" s="116"/>
      <c r="R7" s="63"/>
      <c r="S7" s="63"/>
      <c r="T7" s="63"/>
      <c r="U7" s="68"/>
      <c r="V7" s="68"/>
      <c r="W7" s="68"/>
      <c r="X7" s="68"/>
      <c r="Y7" s="61"/>
      <c r="Z7" s="143"/>
    </row>
    <row r="8" s="49" customFormat="1" ht="38" customHeight="1" spans="1:26">
      <c r="A8" s="64" t="s">
        <v>80</v>
      </c>
      <c r="B8" s="65"/>
      <c r="C8" s="65"/>
      <c r="D8" s="66"/>
      <c r="E8" s="67"/>
      <c r="F8" s="67"/>
      <c r="G8" s="67"/>
      <c r="H8" s="67"/>
      <c r="I8" s="67"/>
      <c r="J8" s="108"/>
      <c r="K8" s="100">
        <f>SUM(K9:K13)</f>
        <v>9738.82</v>
      </c>
      <c r="L8" s="100">
        <f t="shared" si="0"/>
        <v>9738.82</v>
      </c>
      <c r="M8" s="100">
        <f t="shared" ref="K8:P8" si="2">SUM(M9:M13)</f>
        <v>4700.418</v>
      </c>
      <c r="N8" s="100">
        <f t="shared" si="2"/>
        <v>500</v>
      </c>
      <c r="O8" s="100">
        <f t="shared" si="2"/>
        <v>1588.29</v>
      </c>
      <c r="P8" s="100">
        <f>P9+P10+P11+P12</f>
        <v>2950.112</v>
      </c>
      <c r="Q8" s="100"/>
      <c r="R8" s="129"/>
      <c r="S8" s="129"/>
      <c r="T8" s="129"/>
      <c r="U8" s="129"/>
      <c r="V8" s="129"/>
      <c r="W8" s="108"/>
      <c r="X8" s="108"/>
      <c r="Y8" s="108"/>
      <c r="Z8" s="144"/>
    </row>
    <row r="9" s="50" customFormat="1" ht="159.95" customHeight="1" spans="1:26">
      <c r="A9" s="68" t="s">
        <v>81</v>
      </c>
      <c r="B9" s="69" t="s">
        <v>82</v>
      </c>
      <c r="C9" s="70" t="s">
        <v>83</v>
      </c>
      <c r="D9" s="70" t="s">
        <v>84</v>
      </c>
      <c r="E9" s="71" t="s">
        <v>85</v>
      </c>
      <c r="F9" s="72" t="s">
        <v>86</v>
      </c>
      <c r="G9" s="73" t="s">
        <v>87</v>
      </c>
      <c r="H9" s="74">
        <v>44986</v>
      </c>
      <c r="I9" s="109">
        <v>45231</v>
      </c>
      <c r="J9" s="110" t="s">
        <v>88</v>
      </c>
      <c r="K9" s="61">
        <v>2945.54</v>
      </c>
      <c r="L9" s="61">
        <f>M9+O9+P9</f>
        <v>2945.54</v>
      </c>
      <c r="M9" s="61">
        <v>1106.418</v>
      </c>
      <c r="N9" s="61"/>
      <c r="O9" s="61">
        <v>430</v>
      </c>
      <c r="P9" s="61">
        <v>1409.122</v>
      </c>
      <c r="Q9" s="61"/>
      <c r="R9" s="63"/>
      <c r="S9" s="68"/>
      <c r="T9" s="75">
        <v>80</v>
      </c>
      <c r="U9" s="75" t="s">
        <v>89</v>
      </c>
      <c r="V9" s="75">
        <v>35200</v>
      </c>
      <c r="W9" s="75">
        <v>1852</v>
      </c>
      <c r="X9" s="75">
        <v>8430</v>
      </c>
      <c r="Y9" s="145" t="s">
        <v>90</v>
      </c>
      <c r="Z9" s="146" t="s">
        <v>91</v>
      </c>
    </row>
    <row r="10" s="51" customFormat="1" ht="135" spans="1:26">
      <c r="A10" s="61">
        <v>2</v>
      </c>
      <c r="B10" s="69" t="s">
        <v>82</v>
      </c>
      <c r="C10" s="70" t="s">
        <v>92</v>
      </c>
      <c r="D10" s="70" t="s">
        <v>93</v>
      </c>
      <c r="E10" s="71" t="s">
        <v>94</v>
      </c>
      <c r="F10" s="70" t="s">
        <v>95</v>
      </c>
      <c r="G10" s="75" t="s">
        <v>96</v>
      </c>
      <c r="H10" s="74">
        <v>44986</v>
      </c>
      <c r="I10" s="68" t="s">
        <v>97</v>
      </c>
      <c r="J10" s="110" t="s">
        <v>98</v>
      </c>
      <c r="K10" s="61">
        <v>1963.77</v>
      </c>
      <c r="L10" s="61">
        <f>M10+N10+O10+P10</f>
        <v>1963.77</v>
      </c>
      <c r="M10" s="111">
        <v>1400</v>
      </c>
      <c r="N10" s="112">
        <v>200</v>
      </c>
      <c r="O10" s="111">
        <v>320</v>
      </c>
      <c r="P10" s="111">
        <v>43.77</v>
      </c>
      <c r="Q10" s="116"/>
      <c r="R10" s="63"/>
      <c r="S10" s="111"/>
      <c r="T10" s="75">
        <v>50</v>
      </c>
      <c r="U10" s="75" t="s">
        <v>99</v>
      </c>
      <c r="V10" s="75">
        <v>27564</v>
      </c>
      <c r="W10" s="75">
        <v>1526</v>
      </c>
      <c r="X10" s="75">
        <v>7830</v>
      </c>
      <c r="Y10" s="147" t="s">
        <v>100</v>
      </c>
      <c r="Z10" s="148" t="s">
        <v>101</v>
      </c>
    </row>
    <row r="11" s="51" customFormat="1" ht="213.75" spans="1:26">
      <c r="A11" s="68" t="s">
        <v>102</v>
      </c>
      <c r="B11" s="69" t="s">
        <v>82</v>
      </c>
      <c r="C11" s="70" t="s">
        <v>103</v>
      </c>
      <c r="D11" s="70" t="s">
        <v>104</v>
      </c>
      <c r="E11" s="71" t="s">
        <v>105</v>
      </c>
      <c r="F11" s="76" t="s">
        <v>106</v>
      </c>
      <c r="G11" s="75" t="s">
        <v>107</v>
      </c>
      <c r="H11" s="77">
        <v>45017</v>
      </c>
      <c r="I11" s="68" t="s">
        <v>97</v>
      </c>
      <c r="J11" s="110" t="s">
        <v>108</v>
      </c>
      <c r="K11" s="61">
        <v>1646.22</v>
      </c>
      <c r="L11" s="61">
        <v>1646.22</v>
      </c>
      <c r="M11" s="111">
        <v>500</v>
      </c>
      <c r="N11" s="113">
        <v>300</v>
      </c>
      <c r="O11" s="111">
        <v>250</v>
      </c>
      <c r="P11" s="111">
        <v>596.22</v>
      </c>
      <c r="Q11" s="116"/>
      <c r="R11" s="63"/>
      <c r="S11" s="111"/>
      <c r="T11" s="75">
        <v>540</v>
      </c>
      <c r="U11" s="75">
        <v>652</v>
      </c>
      <c r="V11" s="75">
        <v>3710</v>
      </c>
      <c r="W11" s="75">
        <v>524</v>
      </c>
      <c r="X11" s="75">
        <v>3079</v>
      </c>
      <c r="Y11" s="145" t="s">
        <v>109</v>
      </c>
      <c r="Z11" s="148" t="s">
        <v>110</v>
      </c>
    </row>
    <row r="12" s="51" customFormat="1" ht="179.1" customHeight="1" spans="1:26">
      <c r="A12" s="61">
        <v>4</v>
      </c>
      <c r="B12" s="69" t="s">
        <v>82</v>
      </c>
      <c r="C12" s="70" t="s">
        <v>111</v>
      </c>
      <c r="D12" s="70" t="s">
        <v>84</v>
      </c>
      <c r="E12" s="71" t="s">
        <v>112</v>
      </c>
      <c r="F12" s="70" t="s">
        <v>113</v>
      </c>
      <c r="G12" s="75" t="s">
        <v>114</v>
      </c>
      <c r="H12" s="74">
        <v>45017</v>
      </c>
      <c r="I12" s="68" t="s">
        <v>115</v>
      </c>
      <c r="J12" s="110" t="s">
        <v>116</v>
      </c>
      <c r="K12" s="61">
        <v>3025</v>
      </c>
      <c r="L12" s="61">
        <f>M12+O12+P12</f>
        <v>3025</v>
      </c>
      <c r="M12" s="111">
        <v>1694</v>
      </c>
      <c r="N12" s="113"/>
      <c r="O12" s="111">
        <v>430</v>
      </c>
      <c r="P12" s="111">
        <v>901</v>
      </c>
      <c r="Q12" s="116"/>
      <c r="R12" s="63"/>
      <c r="S12" s="111"/>
      <c r="T12" s="75">
        <v>50</v>
      </c>
      <c r="U12" s="75">
        <v>200</v>
      </c>
      <c r="V12" s="75">
        <v>760</v>
      </c>
      <c r="W12" s="75">
        <v>240</v>
      </c>
      <c r="X12" s="75">
        <v>1051</v>
      </c>
      <c r="Y12" s="145" t="s">
        <v>117</v>
      </c>
      <c r="Z12" s="148" t="s">
        <v>118</v>
      </c>
    </row>
    <row r="13" s="49" customFormat="1" ht="224.1" customHeight="1" spans="1:26">
      <c r="A13" s="78">
        <v>5</v>
      </c>
      <c r="B13" s="78" t="s">
        <v>82</v>
      </c>
      <c r="C13" s="78" t="s">
        <v>119</v>
      </c>
      <c r="D13" s="78" t="s">
        <v>82</v>
      </c>
      <c r="E13" s="79" t="s">
        <v>120</v>
      </c>
      <c r="F13" s="78" t="s">
        <v>95</v>
      </c>
      <c r="G13" s="80" t="s">
        <v>121</v>
      </c>
      <c r="H13" s="81">
        <v>44986</v>
      </c>
      <c r="I13" s="114">
        <v>45231</v>
      </c>
      <c r="J13" s="110" t="s">
        <v>122</v>
      </c>
      <c r="K13" s="78">
        <v>158.29</v>
      </c>
      <c r="L13" s="78">
        <v>158.29</v>
      </c>
      <c r="M13" s="78"/>
      <c r="N13" s="115"/>
      <c r="O13" s="78">
        <v>158.29</v>
      </c>
      <c r="P13" s="78"/>
      <c r="Q13" s="100"/>
      <c r="R13" s="129"/>
      <c r="S13" s="129"/>
      <c r="T13" s="130"/>
      <c r="U13" s="75">
        <v>146</v>
      </c>
      <c r="V13" s="75">
        <v>716</v>
      </c>
      <c r="W13" s="75">
        <v>20</v>
      </c>
      <c r="X13" s="75">
        <v>180</v>
      </c>
      <c r="Y13" s="145" t="s">
        <v>123</v>
      </c>
      <c r="Z13" s="149" t="s">
        <v>124</v>
      </c>
    </row>
    <row r="14" s="49" customFormat="1" ht="81" customHeight="1" spans="1:26">
      <c r="A14" s="82" t="s">
        <v>125</v>
      </c>
      <c r="B14" s="83"/>
      <c r="C14" s="83"/>
      <c r="D14" s="84"/>
      <c r="E14" s="85"/>
      <c r="F14" s="67"/>
      <c r="G14" s="67"/>
      <c r="H14" s="67"/>
      <c r="I14" s="67"/>
      <c r="J14" s="61"/>
      <c r="K14" s="67">
        <f>SUM(K15:K24)</f>
        <v>6324.41</v>
      </c>
      <c r="L14" s="67">
        <f>SUM(L15:L24)</f>
        <v>6324.41</v>
      </c>
      <c r="M14" s="67">
        <f>SUM(M15:M24)</f>
        <v>2465.53</v>
      </c>
      <c r="N14" s="67">
        <f>SUM(N15:N24)</f>
        <v>1718.079</v>
      </c>
      <c r="O14" s="67">
        <f>SUM(O15:O24)</f>
        <v>640</v>
      </c>
      <c r="P14" s="67">
        <f>P15+P16+P23+P24</f>
        <v>1500.801</v>
      </c>
      <c r="Q14" s="100"/>
      <c r="R14" s="129"/>
      <c r="S14" s="129"/>
      <c r="T14" s="75"/>
      <c r="U14" s="75"/>
      <c r="V14" s="75"/>
      <c r="W14" s="75"/>
      <c r="X14" s="75"/>
      <c r="Y14" s="150"/>
      <c r="Z14" s="149"/>
    </row>
    <row r="15" s="50" customFormat="1" ht="240.95" customHeight="1" spans="1:26">
      <c r="A15" s="61">
        <v>1</v>
      </c>
      <c r="B15" s="86" t="s">
        <v>82</v>
      </c>
      <c r="C15" s="70" t="s">
        <v>126</v>
      </c>
      <c r="D15" s="70" t="s">
        <v>93</v>
      </c>
      <c r="E15" s="87" t="s">
        <v>127</v>
      </c>
      <c r="F15" s="70" t="s">
        <v>128</v>
      </c>
      <c r="G15" s="75" t="s">
        <v>129</v>
      </c>
      <c r="H15" s="74">
        <v>44986</v>
      </c>
      <c r="I15" s="109">
        <v>45231</v>
      </c>
      <c r="J15" s="110" t="s">
        <v>130</v>
      </c>
      <c r="K15" s="61">
        <v>1934.26</v>
      </c>
      <c r="L15" s="61">
        <f>N15+O15+P15</f>
        <v>1934.26</v>
      </c>
      <c r="M15" s="116"/>
      <c r="N15" s="117">
        <v>1000</v>
      </c>
      <c r="O15" s="116">
        <v>640</v>
      </c>
      <c r="P15" s="116">
        <v>294.26</v>
      </c>
      <c r="Q15" s="116"/>
      <c r="R15" s="63"/>
      <c r="S15" s="131"/>
      <c r="T15" s="75" t="s">
        <v>131</v>
      </c>
      <c r="U15" s="75">
        <v>252</v>
      </c>
      <c r="V15" s="75">
        <v>3807</v>
      </c>
      <c r="W15" s="75">
        <v>104</v>
      </c>
      <c r="X15" s="75">
        <v>486</v>
      </c>
      <c r="Y15" s="145" t="s">
        <v>132</v>
      </c>
      <c r="Z15" s="151" t="s">
        <v>133</v>
      </c>
    </row>
    <row r="16" s="50" customFormat="1" ht="114" customHeight="1" spans="1:26">
      <c r="A16" s="61">
        <v>2</v>
      </c>
      <c r="B16" s="88" t="s">
        <v>134</v>
      </c>
      <c r="C16" s="88" t="s">
        <v>135</v>
      </c>
      <c r="D16" s="88" t="s">
        <v>136</v>
      </c>
      <c r="E16" s="88" t="s">
        <v>137</v>
      </c>
      <c r="F16" s="88" t="s">
        <v>138</v>
      </c>
      <c r="G16" s="89" t="s">
        <v>139</v>
      </c>
      <c r="H16" s="74">
        <v>44986</v>
      </c>
      <c r="I16" s="109">
        <v>45231</v>
      </c>
      <c r="J16" s="110" t="s">
        <v>140</v>
      </c>
      <c r="K16" s="61">
        <v>1972.94</v>
      </c>
      <c r="L16" s="61">
        <v>1972.94</v>
      </c>
      <c r="M16" s="116">
        <v>713.53</v>
      </c>
      <c r="N16" s="118">
        <v>119.39</v>
      </c>
      <c r="O16" s="116"/>
      <c r="P16" s="116">
        <v>1140.02</v>
      </c>
      <c r="Q16" s="116"/>
      <c r="R16" s="63"/>
      <c r="S16" s="131"/>
      <c r="T16" s="88" t="s">
        <v>141</v>
      </c>
      <c r="U16" s="75">
        <v>400</v>
      </c>
      <c r="V16" s="75">
        <v>1423</v>
      </c>
      <c r="W16" s="75">
        <v>85</v>
      </c>
      <c r="X16" s="75">
        <v>326</v>
      </c>
      <c r="Y16" s="145"/>
      <c r="Z16" s="88" t="s">
        <v>142</v>
      </c>
    </row>
    <row r="17" s="52" customFormat="1" ht="149.1" customHeight="1" spans="1:26">
      <c r="A17" s="61">
        <v>3</v>
      </c>
      <c r="B17" s="86" t="s">
        <v>82</v>
      </c>
      <c r="C17" s="70" t="s">
        <v>143</v>
      </c>
      <c r="D17" s="70" t="s">
        <v>144</v>
      </c>
      <c r="E17" s="71" t="s">
        <v>145</v>
      </c>
      <c r="F17" s="70" t="s">
        <v>146</v>
      </c>
      <c r="G17" s="75" t="s">
        <v>147</v>
      </c>
      <c r="H17" s="75" t="s">
        <v>148</v>
      </c>
      <c r="I17" s="68" t="s">
        <v>149</v>
      </c>
      <c r="J17" s="110" t="s">
        <v>150</v>
      </c>
      <c r="K17" s="61">
        <v>275</v>
      </c>
      <c r="L17" s="61">
        <f t="shared" ref="L17:L22" si="3">M17+N17+O17+P17</f>
        <v>275</v>
      </c>
      <c r="M17" s="119">
        <v>275</v>
      </c>
      <c r="N17" s="107"/>
      <c r="O17" s="107"/>
      <c r="P17" s="107"/>
      <c r="Q17" s="116"/>
      <c r="R17" s="63"/>
      <c r="S17" s="107"/>
      <c r="T17" s="75">
        <v>0</v>
      </c>
      <c r="U17" s="75">
        <v>180</v>
      </c>
      <c r="V17" s="75">
        <v>790</v>
      </c>
      <c r="W17" s="75">
        <v>57</v>
      </c>
      <c r="X17" s="75">
        <v>278</v>
      </c>
      <c r="Y17" s="145" t="s">
        <v>151</v>
      </c>
      <c r="Z17" s="152" t="s">
        <v>152</v>
      </c>
    </row>
    <row r="18" s="53" customFormat="1" ht="150.95" customHeight="1" spans="1:26">
      <c r="A18" s="61">
        <v>4</v>
      </c>
      <c r="B18" s="86" t="s">
        <v>82</v>
      </c>
      <c r="C18" s="70" t="s">
        <v>153</v>
      </c>
      <c r="D18" s="70" t="s">
        <v>154</v>
      </c>
      <c r="E18" s="71" t="s">
        <v>155</v>
      </c>
      <c r="F18" s="70" t="s">
        <v>146</v>
      </c>
      <c r="G18" s="75" t="s">
        <v>147</v>
      </c>
      <c r="H18" s="75" t="s">
        <v>148</v>
      </c>
      <c r="I18" s="120">
        <v>45139</v>
      </c>
      <c r="J18" s="110" t="s">
        <v>156</v>
      </c>
      <c r="K18" s="61">
        <v>203</v>
      </c>
      <c r="L18" s="61">
        <f t="shared" si="3"/>
        <v>203</v>
      </c>
      <c r="M18" s="116">
        <v>203</v>
      </c>
      <c r="N18" s="116"/>
      <c r="O18" s="116"/>
      <c r="P18" s="116"/>
      <c r="Q18" s="116"/>
      <c r="R18" s="63"/>
      <c r="S18" s="63"/>
      <c r="T18" s="75">
        <v>0</v>
      </c>
      <c r="U18" s="75">
        <v>70</v>
      </c>
      <c r="V18" s="75">
        <v>427</v>
      </c>
      <c r="W18" s="75">
        <v>104</v>
      </c>
      <c r="X18" s="75">
        <v>486</v>
      </c>
      <c r="Y18" s="145" t="s">
        <v>157</v>
      </c>
      <c r="Z18" s="151" t="s">
        <v>152</v>
      </c>
    </row>
    <row r="19" s="50" customFormat="1" ht="234" customHeight="1" spans="1:26">
      <c r="A19" s="61">
        <v>5</v>
      </c>
      <c r="B19" s="86" t="s">
        <v>82</v>
      </c>
      <c r="C19" s="70" t="s">
        <v>158</v>
      </c>
      <c r="D19" s="70" t="s">
        <v>104</v>
      </c>
      <c r="E19" s="87" t="s">
        <v>159</v>
      </c>
      <c r="F19" s="70" t="s">
        <v>160</v>
      </c>
      <c r="G19" s="75" t="s">
        <v>161</v>
      </c>
      <c r="H19" s="74">
        <v>44986</v>
      </c>
      <c r="I19" s="120">
        <v>45108</v>
      </c>
      <c r="J19" s="110" t="s">
        <v>162</v>
      </c>
      <c r="K19" s="61">
        <v>309</v>
      </c>
      <c r="L19" s="61">
        <f t="shared" si="3"/>
        <v>309</v>
      </c>
      <c r="M19" s="116">
        <v>309</v>
      </c>
      <c r="N19" s="116"/>
      <c r="O19" s="116"/>
      <c r="P19" s="116"/>
      <c r="Q19" s="116"/>
      <c r="R19" s="63"/>
      <c r="S19" s="63"/>
      <c r="T19" s="75">
        <v>0</v>
      </c>
      <c r="U19" s="75">
        <v>73</v>
      </c>
      <c r="V19" s="75">
        <v>386</v>
      </c>
      <c r="W19" s="75">
        <v>11</v>
      </c>
      <c r="X19" s="75">
        <v>82</v>
      </c>
      <c r="Y19" s="145" t="s">
        <v>163</v>
      </c>
      <c r="Z19" s="151" t="s">
        <v>164</v>
      </c>
    </row>
    <row r="20" s="50" customFormat="1" ht="207" customHeight="1" spans="1:26">
      <c r="A20" s="61">
        <v>6</v>
      </c>
      <c r="B20" s="86" t="s">
        <v>82</v>
      </c>
      <c r="C20" s="70" t="s">
        <v>165</v>
      </c>
      <c r="D20" s="70" t="s">
        <v>166</v>
      </c>
      <c r="E20" s="87" t="s">
        <v>167</v>
      </c>
      <c r="F20" s="70" t="s">
        <v>160</v>
      </c>
      <c r="G20" s="75" t="s">
        <v>161</v>
      </c>
      <c r="H20" s="74">
        <v>44986</v>
      </c>
      <c r="I20" s="109">
        <v>45108</v>
      </c>
      <c r="J20" s="110" t="s">
        <v>168</v>
      </c>
      <c r="K20" s="61">
        <v>392</v>
      </c>
      <c r="L20" s="61">
        <f t="shared" si="3"/>
        <v>392</v>
      </c>
      <c r="M20" s="116">
        <v>392</v>
      </c>
      <c r="N20" s="116"/>
      <c r="O20" s="116"/>
      <c r="P20" s="116"/>
      <c r="Q20" s="116"/>
      <c r="R20" s="63"/>
      <c r="S20" s="131"/>
      <c r="T20" s="75">
        <v>0</v>
      </c>
      <c r="U20" s="75">
        <v>53</v>
      </c>
      <c r="V20" s="75">
        <v>288</v>
      </c>
      <c r="W20" s="75">
        <v>20</v>
      </c>
      <c r="X20" s="75">
        <v>152</v>
      </c>
      <c r="Y20" s="145" t="s">
        <v>169</v>
      </c>
      <c r="Z20" s="151" t="s">
        <v>164</v>
      </c>
    </row>
    <row r="21" s="50" customFormat="1" ht="149.1" customHeight="1" spans="1:26">
      <c r="A21" s="61">
        <v>7</v>
      </c>
      <c r="B21" s="86" t="s">
        <v>82</v>
      </c>
      <c r="C21" s="70" t="s">
        <v>170</v>
      </c>
      <c r="D21" s="70" t="s">
        <v>104</v>
      </c>
      <c r="E21" s="87" t="s">
        <v>171</v>
      </c>
      <c r="F21" s="70" t="s">
        <v>160</v>
      </c>
      <c r="G21" s="75" t="s">
        <v>161</v>
      </c>
      <c r="H21" s="74">
        <v>44986</v>
      </c>
      <c r="I21" s="109">
        <v>45108</v>
      </c>
      <c r="J21" s="110" t="s">
        <v>172</v>
      </c>
      <c r="K21" s="61">
        <v>177</v>
      </c>
      <c r="L21" s="61">
        <f t="shared" si="3"/>
        <v>177</v>
      </c>
      <c r="M21" s="116">
        <v>177</v>
      </c>
      <c r="N21" s="116"/>
      <c r="O21" s="116"/>
      <c r="P21" s="116"/>
      <c r="Q21" s="116"/>
      <c r="R21" s="63"/>
      <c r="S21" s="131"/>
      <c r="T21" s="75">
        <v>0</v>
      </c>
      <c r="U21" s="75">
        <v>227</v>
      </c>
      <c r="V21" s="75">
        <v>1268</v>
      </c>
      <c r="W21" s="75">
        <v>100</v>
      </c>
      <c r="X21" s="75">
        <v>623</v>
      </c>
      <c r="Y21" s="145" t="s">
        <v>173</v>
      </c>
      <c r="Z21" s="151" t="s">
        <v>164</v>
      </c>
    </row>
    <row r="22" s="50" customFormat="1" ht="218.1" customHeight="1" spans="1:26">
      <c r="A22" s="61">
        <v>8</v>
      </c>
      <c r="B22" s="90" t="s">
        <v>134</v>
      </c>
      <c r="C22" s="70" t="s">
        <v>174</v>
      </c>
      <c r="D22" s="70" t="s">
        <v>104</v>
      </c>
      <c r="E22" s="71" t="s">
        <v>175</v>
      </c>
      <c r="F22" s="70" t="s">
        <v>160</v>
      </c>
      <c r="G22" s="75" t="s">
        <v>161</v>
      </c>
      <c r="H22" s="74">
        <v>44986</v>
      </c>
      <c r="I22" s="109">
        <v>45108</v>
      </c>
      <c r="J22" s="110" t="s">
        <v>176</v>
      </c>
      <c r="K22" s="61">
        <v>396</v>
      </c>
      <c r="L22" s="61">
        <f t="shared" si="3"/>
        <v>396</v>
      </c>
      <c r="M22" s="116">
        <v>396</v>
      </c>
      <c r="N22" s="116"/>
      <c r="O22" s="116"/>
      <c r="P22" s="116"/>
      <c r="Q22" s="116"/>
      <c r="R22" s="63"/>
      <c r="S22" s="131"/>
      <c r="T22" s="75">
        <v>0</v>
      </c>
      <c r="U22" s="75">
        <v>158</v>
      </c>
      <c r="V22" s="75">
        <v>768</v>
      </c>
      <c r="W22" s="75">
        <v>34</v>
      </c>
      <c r="X22" s="75">
        <v>181</v>
      </c>
      <c r="Y22" s="153" t="s">
        <v>177</v>
      </c>
      <c r="Z22" s="151" t="s">
        <v>164</v>
      </c>
    </row>
    <row r="23" s="54" customFormat="1" ht="143" customHeight="1" spans="1:26">
      <c r="A23" s="91">
        <v>9</v>
      </c>
      <c r="B23" s="92" t="s">
        <v>134</v>
      </c>
      <c r="C23" s="93" t="s">
        <v>178</v>
      </c>
      <c r="D23" s="93" t="s">
        <v>179</v>
      </c>
      <c r="E23" s="93" t="s">
        <v>180</v>
      </c>
      <c r="F23" s="93" t="s">
        <v>181</v>
      </c>
      <c r="G23" s="94" t="s">
        <v>182</v>
      </c>
      <c r="H23" s="81" t="s">
        <v>183</v>
      </c>
      <c r="I23" s="121">
        <v>45108</v>
      </c>
      <c r="J23" s="122" t="s">
        <v>184</v>
      </c>
      <c r="K23" s="91">
        <v>398</v>
      </c>
      <c r="L23" s="91">
        <v>398</v>
      </c>
      <c r="M23" s="123"/>
      <c r="N23" s="123">
        <v>358.2</v>
      </c>
      <c r="O23" s="123"/>
      <c r="P23" s="123">
        <v>39.8</v>
      </c>
      <c r="Q23" s="123"/>
      <c r="R23" s="132"/>
      <c r="S23" s="133"/>
      <c r="T23" s="134"/>
      <c r="U23" s="134">
        <v>465</v>
      </c>
      <c r="V23" s="134">
        <v>1975</v>
      </c>
      <c r="W23" s="134">
        <v>70</v>
      </c>
      <c r="X23" s="134">
        <v>275</v>
      </c>
      <c r="Y23" s="154" t="s">
        <v>185</v>
      </c>
      <c r="Z23" s="155" t="s">
        <v>186</v>
      </c>
    </row>
    <row r="24" s="54" customFormat="1" ht="144" customHeight="1" spans="1:26">
      <c r="A24" s="91">
        <v>10</v>
      </c>
      <c r="B24" s="92" t="s">
        <v>134</v>
      </c>
      <c r="C24" s="93" t="s">
        <v>187</v>
      </c>
      <c r="D24" s="93" t="s">
        <v>188</v>
      </c>
      <c r="E24" s="93" t="s">
        <v>189</v>
      </c>
      <c r="F24" s="93" t="s">
        <v>181</v>
      </c>
      <c r="G24" s="94" t="s">
        <v>182</v>
      </c>
      <c r="H24" s="81" t="s">
        <v>183</v>
      </c>
      <c r="I24" s="121">
        <v>45108</v>
      </c>
      <c r="J24" s="122" t="s">
        <v>190</v>
      </c>
      <c r="K24" s="91">
        <v>267.21</v>
      </c>
      <c r="L24" s="91">
        <v>267.21</v>
      </c>
      <c r="M24" s="123"/>
      <c r="N24" s="91">
        <v>240.489</v>
      </c>
      <c r="O24" s="123"/>
      <c r="P24" s="91">
        <v>26.721</v>
      </c>
      <c r="Q24" s="123"/>
      <c r="R24" s="132"/>
      <c r="S24" s="133"/>
      <c r="T24" s="134"/>
      <c r="U24" s="134">
        <v>550</v>
      </c>
      <c r="V24" s="134">
        <v>2100</v>
      </c>
      <c r="W24" s="134">
        <v>40</v>
      </c>
      <c r="X24" s="134">
        <v>152</v>
      </c>
      <c r="Y24" s="156" t="s">
        <v>191</v>
      </c>
      <c r="Z24" s="155" t="s">
        <v>186</v>
      </c>
    </row>
    <row r="25" s="49" customFormat="1" ht="69.95" customHeight="1" spans="1:26">
      <c r="A25" s="95" t="s">
        <v>192</v>
      </c>
      <c r="B25" s="96"/>
      <c r="C25" s="96"/>
      <c r="D25" s="97"/>
      <c r="E25" s="98"/>
      <c r="F25" s="99"/>
      <c r="G25" s="75"/>
      <c r="H25" s="75"/>
      <c r="I25" s="99"/>
      <c r="J25" s="61"/>
      <c r="K25" s="124">
        <f t="shared" ref="K25:O25" si="4">SUM(K26)</f>
        <v>3748.95</v>
      </c>
      <c r="L25" s="67">
        <f t="shared" si="4"/>
        <v>3748.95</v>
      </c>
      <c r="M25" s="124">
        <f t="shared" si="4"/>
        <v>467.812</v>
      </c>
      <c r="N25" s="67">
        <f t="shared" si="4"/>
        <v>428.131</v>
      </c>
      <c r="O25" s="67">
        <f t="shared" si="4"/>
        <v>499.11</v>
      </c>
      <c r="P25" s="67">
        <v>2353.897</v>
      </c>
      <c r="Q25" s="100"/>
      <c r="R25" s="129"/>
      <c r="S25" s="135"/>
      <c r="T25" s="136"/>
      <c r="U25" s="136"/>
      <c r="V25" s="136"/>
      <c r="W25" s="136"/>
      <c r="X25" s="136"/>
      <c r="Y25" s="157"/>
      <c r="Z25" s="158"/>
    </row>
    <row r="26" s="50" customFormat="1" ht="185" customHeight="1" spans="1:26">
      <c r="A26" s="61">
        <v>1</v>
      </c>
      <c r="B26" s="70" t="s">
        <v>82</v>
      </c>
      <c r="C26" s="72" t="s">
        <v>193</v>
      </c>
      <c r="D26" s="70" t="s">
        <v>194</v>
      </c>
      <c r="E26" s="71" t="s">
        <v>195</v>
      </c>
      <c r="F26" s="70" t="s">
        <v>196</v>
      </c>
      <c r="G26" s="75" t="s">
        <v>197</v>
      </c>
      <c r="H26" s="74">
        <v>44986</v>
      </c>
      <c r="I26" s="109">
        <v>45261</v>
      </c>
      <c r="J26" s="110" t="s">
        <v>198</v>
      </c>
      <c r="K26" s="107">
        <v>3748.95</v>
      </c>
      <c r="L26" s="61">
        <f>M26+N26+O26+P26</f>
        <v>3748.95</v>
      </c>
      <c r="M26" s="116">
        <v>467.812</v>
      </c>
      <c r="N26" s="118">
        <v>428.131</v>
      </c>
      <c r="O26" s="116">
        <v>499.11</v>
      </c>
      <c r="P26" s="61">
        <v>2353.897</v>
      </c>
      <c r="Q26" s="116"/>
      <c r="R26" s="63"/>
      <c r="S26" s="131"/>
      <c r="T26" s="134"/>
      <c r="U26" s="134">
        <v>97</v>
      </c>
      <c r="V26" s="134">
        <v>522</v>
      </c>
      <c r="W26" s="134">
        <v>47</v>
      </c>
      <c r="X26" s="134">
        <v>230</v>
      </c>
      <c r="Y26" s="145" t="s">
        <v>199</v>
      </c>
      <c r="Z26" s="151" t="s">
        <v>200</v>
      </c>
    </row>
    <row r="27" s="49" customFormat="1" ht="72" customHeight="1" spans="1:26">
      <c r="A27" s="67"/>
      <c r="B27" s="100" t="s">
        <v>201</v>
      </c>
      <c r="C27" s="100"/>
      <c r="D27" s="100"/>
      <c r="E27" s="101"/>
      <c r="F27" s="102"/>
      <c r="G27" s="75"/>
      <c r="H27" s="75"/>
      <c r="I27" s="125"/>
      <c r="J27" s="61"/>
      <c r="K27" s="124">
        <f t="shared" ref="K27:P27" si="5">SUM(K28:K29)</f>
        <v>200.27</v>
      </c>
      <c r="L27" s="124">
        <f t="shared" si="5"/>
        <v>200.268235</v>
      </c>
      <c r="M27" s="124">
        <f t="shared" si="5"/>
        <v>200.268235</v>
      </c>
      <c r="N27" s="67">
        <f t="shared" si="5"/>
        <v>0</v>
      </c>
      <c r="O27" s="67">
        <f t="shared" si="5"/>
        <v>0</v>
      </c>
      <c r="P27" s="67">
        <f t="shared" si="5"/>
        <v>0</v>
      </c>
      <c r="Q27" s="100"/>
      <c r="R27" s="129"/>
      <c r="S27" s="135"/>
      <c r="T27" s="137"/>
      <c r="U27" s="137"/>
      <c r="V27" s="137"/>
      <c r="W27" s="137"/>
      <c r="X27" s="137"/>
      <c r="Y27" s="150"/>
      <c r="Z27" s="158"/>
    </row>
    <row r="28" s="50" customFormat="1" ht="72.95" customHeight="1" spans="1:26">
      <c r="A28" s="103">
        <v>1</v>
      </c>
      <c r="B28" s="70" t="s">
        <v>82</v>
      </c>
      <c r="C28" s="72" t="s">
        <v>202</v>
      </c>
      <c r="D28" s="70" t="s">
        <v>203</v>
      </c>
      <c r="E28" s="71" t="s">
        <v>202</v>
      </c>
      <c r="F28" s="78" t="s">
        <v>204</v>
      </c>
      <c r="G28" s="75"/>
      <c r="H28" s="75" t="s">
        <v>205</v>
      </c>
      <c r="I28" s="120"/>
      <c r="J28" s="110" t="s">
        <v>206</v>
      </c>
      <c r="K28" s="68">
        <v>112.55</v>
      </c>
      <c r="L28" s="107">
        <f>M28+N28+O28+P28</f>
        <v>112.548235</v>
      </c>
      <c r="M28" s="107">
        <v>112.548235</v>
      </c>
      <c r="N28" s="76"/>
      <c r="O28" s="76"/>
      <c r="P28" s="76"/>
      <c r="Q28" s="116"/>
      <c r="R28" s="63"/>
      <c r="S28" s="76"/>
      <c r="T28" s="137"/>
      <c r="U28" s="137">
        <v>401</v>
      </c>
      <c r="V28" s="137">
        <v>1766</v>
      </c>
      <c r="W28" s="137">
        <v>401</v>
      </c>
      <c r="X28" s="137">
        <v>1766</v>
      </c>
      <c r="Y28" s="159" t="s">
        <v>207</v>
      </c>
      <c r="Z28" s="146" t="s">
        <v>208</v>
      </c>
    </row>
    <row r="29" s="52" customFormat="1" ht="58.5" spans="1:26">
      <c r="A29" s="103">
        <v>2</v>
      </c>
      <c r="B29" s="70" t="s">
        <v>82</v>
      </c>
      <c r="C29" s="70" t="s">
        <v>209</v>
      </c>
      <c r="D29" s="70" t="s">
        <v>203</v>
      </c>
      <c r="E29" s="87" t="s">
        <v>210</v>
      </c>
      <c r="F29" s="78" t="s">
        <v>204</v>
      </c>
      <c r="G29" s="75"/>
      <c r="H29" s="75" t="s">
        <v>205</v>
      </c>
      <c r="I29" s="68"/>
      <c r="J29" s="110" t="s">
        <v>211</v>
      </c>
      <c r="K29" s="61">
        <v>87.72</v>
      </c>
      <c r="L29" s="61">
        <v>87.72</v>
      </c>
      <c r="M29" s="107">
        <v>87.72</v>
      </c>
      <c r="N29" s="107"/>
      <c r="O29" s="107"/>
      <c r="P29" s="107"/>
      <c r="Q29" s="116"/>
      <c r="R29" s="63"/>
      <c r="S29" s="107"/>
      <c r="T29" s="137"/>
      <c r="U29" s="137">
        <v>720</v>
      </c>
      <c r="V29" s="137">
        <v>1775</v>
      </c>
      <c r="W29" s="137"/>
      <c r="X29" s="137"/>
      <c r="Y29" s="157" t="s">
        <v>212</v>
      </c>
      <c r="Z29" s="152" t="s">
        <v>208</v>
      </c>
    </row>
    <row r="30" customHeight="1" spans="12:18">
      <c r="L30" s="126"/>
      <c r="Q30" s="138"/>
      <c r="R30" s="139"/>
    </row>
    <row r="31" customHeight="1" spans="12:12">
      <c r="L31" s="127"/>
    </row>
    <row r="40" customHeight="1" spans="11:11">
      <c r="K40" s="55"/>
    </row>
  </sheetData>
  <mergeCells count="24">
    <mergeCell ref="J4:K4"/>
    <mergeCell ref="L4:S4"/>
    <mergeCell ref="W4:X4"/>
    <mergeCell ref="A6:B6"/>
    <mergeCell ref="A7:B7"/>
    <mergeCell ref="A8:D8"/>
    <mergeCell ref="A14:D14"/>
    <mergeCell ref="A25:D25"/>
    <mergeCell ref="B27:D2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T4:T5"/>
    <mergeCell ref="U4:U5"/>
    <mergeCell ref="V4:V5"/>
    <mergeCell ref="Y4:Y5"/>
    <mergeCell ref="Z4:Z5"/>
    <mergeCell ref="A1:X3"/>
  </mergeCells>
  <pageMargins left="0.357638888888889" right="0.357638888888889" top="1" bottom="1" header="0.5" footer="0.5"/>
  <pageSetup paperSize="8" scale="50" orientation="landscape"/>
  <headerFooter/>
  <ignoredErrors>
    <ignoredError sqref="L27 L7:L9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opLeftCell="A2" workbookViewId="0">
      <selection activeCell="P12" sqref="P12"/>
    </sheetView>
  </sheetViews>
  <sheetFormatPr defaultColWidth="9" defaultRowHeight="13.5"/>
  <cols>
    <col min="1" max="1" width="9.25" style="9" customWidth="1"/>
    <col min="2" max="2" width="18.25" style="9" customWidth="1"/>
    <col min="3" max="3" width="8.125" style="9" customWidth="1"/>
    <col min="4" max="4" width="6.875" style="9" customWidth="1"/>
    <col min="5" max="5" width="3.625" style="9" customWidth="1"/>
    <col min="6" max="6" width="10.875" style="9" hidden="1" customWidth="1"/>
    <col min="7" max="7" width="2.375" style="9" customWidth="1"/>
    <col min="8" max="8" width="7" style="9" customWidth="1"/>
    <col min="9" max="9" width="8.625" style="9" customWidth="1"/>
    <col min="10" max="10" width="14.25" style="9" customWidth="1"/>
    <col min="11" max="11" width="9" style="9" customWidth="1"/>
    <col min="12" max="12" width="9.375" style="9" customWidth="1"/>
    <col min="13" max="14" width="8" style="9" customWidth="1"/>
    <col min="15" max="15" width="9" style="9" customWidth="1"/>
    <col min="16" max="16" width="15.625" style="9" customWidth="1"/>
    <col min="17" max="17" width="10.875" style="9" customWidth="1"/>
    <col min="18" max="18" width="8.625" style="9" customWidth="1"/>
    <col min="19" max="19" width="10.625" style="9" customWidth="1"/>
    <col min="20" max="20" width="11.875" style="9" customWidth="1"/>
    <col min="21" max="21" width="12" style="9" customWidth="1"/>
    <col min="22" max="22" width="10.5" style="9" customWidth="1"/>
    <col min="23" max="23" width="11.25" style="9" customWidth="1"/>
    <col min="24" max="25" width="10.125" style="9" customWidth="1"/>
    <col min="26" max="252" width="9" style="9" customWidth="1"/>
    <col min="253" max="16381" width="8" style="9"/>
    <col min="16382" max="16384" width="8" style="11"/>
  </cols>
  <sheetData>
    <row r="1" s="9" customFormat="1" ht="23.25" customHeight="1" spans="1:25">
      <c r="A1" s="12" t="s">
        <v>213</v>
      </c>
      <c r="B1" s="12"/>
      <c r="C1" s="12"/>
      <c r="D1" s="12"/>
      <c r="E1" s="12"/>
      <c r="F1" s="1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="9" customFormat="1" ht="25.5" customHeight="1" spans="1:25">
      <c r="A2" s="12"/>
      <c r="B2" s="14" t="s">
        <v>214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="9" customFormat="1" ht="18" customHeight="1" spans="1:25">
      <c r="A3" s="15" t="s">
        <v>215</v>
      </c>
      <c r="B3" s="16"/>
      <c r="C3" s="16"/>
      <c r="D3" s="16"/>
      <c r="E3" s="16"/>
      <c r="F3" s="16"/>
      <c r="G3" s="16"/>
      <c r="H3" s="17"/>
      <c r="I3" s="17"/>
      <c r="J3" s="17"/>
      <c r="K3" s="17"/>
      <c r="L3" s="17"/>
      <c r="M3" s="36"/>
      <c r="N3" s="36"/>
      <c r="O3" s="36"/>
      <c r="P3" s="36"/>
      <c r="Q3" s="36"/>
      <c r="R3" s="36"/>
      <c r="S3" s="36"/>
      <c r="T3" s="36"/>
      <c r="U3" s="16" t="s">
        <v>216</v>
      </c>
      <c r="V3" s="16"/>
      <c r="W3" s="16"/>
      <c r="X3" s="16"/>
      <c r="Y3" s="16"/>
    </row>
    <row r="4" s="9" customFormat="1" ht="29.1" customHeight="1" spans="1:25">
      <c r="A4" s="18" t="s">
        <v>4</v>
      </c>
      <c r="B4" s="18" t="s">
        <v>217</v>
      </c>
      <c r="C4" s="19" t="s">
        <v>218</v>
      </c>
      <c r="D4" s="20"/>
      <c r="E4" s="20"/>
      <c r="F4" s="20"/>
      <c r="G4" s="20"/>
      <c r="H4" s="20"/>
      <c r="I4" s="20"/>
      <c r="J4" s="37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="9" customFormat="1" ht="21" customHeight="1" spans="1:25">
      <c r="A5" s="21"/>
      <c r="B5" s="21"/>
      <c r="C5" s="18" t="s">
        <v>219</v>
      </c>
      <c r="D5" s="18" t="s">
        <v>220</v>
      </c>
      <c r="E5" s="18" t="s">
        <v>221</v>
      </c>
      <c r="F5" s="22" t="s">
        <v>222</v>
      </c>
      <c r="G5" s="18" t="s">
        <v>223</v>
      </c>
      <c r="H5" s="18" t="s">
        <v>224</v>
      </c>
      <c r="I5" s="18" t="s">
        <v>225</v>
      </c>
      <c r="J5" s="18" t="s">
        <v>226</v>
      </c>
      <c r="K5" s="38" t="s">
        <v>227</v>
      </c>
      <c r="L5" s="39"/>
      <c r="M5" s="39"/>
      <c r="N5" s="39"/>
      <c r="O5" s="39"/>
      <c r="P5" s="19" t="s">
        <v>228</v>
      </c>
      <c r="Q5" s="20"/>
      <c r="R5" s="20"/>
      <c r="S5" s="20"/>
      <c r="T5" s="20"/>
      <c r="U5" s="19" t="s">
        <v>229</v>
      </c>
      <c r="V5" s="20"/>
      <c r="W5" s="20"/>
      <c r="X5" s="20"/>
      <c r="Y5" s="20"/>
    </row>
    <row r="6" s="9" customFormat="1" ht="23.25" customHeight="1" spans="1:25">
      <c r="A6" s="21"/>
      <c r="B6" s="21"/>
      <c r="C6" s="21"/>
      <c r="D6" s="21"/>
      <c r="E6" s="21"/>
      <c r="F6" s="23"/>
      <c r="G6" s="21"/>
      <c r="H6" s="21"/>
      <c r="I6" s="21"/>
      <c r="J6" s="21"/>
      <c r="K6" s="18" t="s">
        <v>230</v>
      </c>
      <c r="L6" s="18" t="s">
        <v>231</v>
      </c>
      <c r="M6" s="18" t="s">
        <v>232</v>
      </c>
      <c r="N6" s="18" t="s">
        <v>233</v>
      </c>
      <c r="O6" s="18" t="s">
        <v>234</v>
      </c>
      <c r="P6" s="18" t="s">
        <v>230</v>
      </c>
      <c r="Q6" s="18" t="s">
        <v>231</v>
      </c>
      <c r="R6" s="18" t="s">
        <v>232</v>
      </c>
      <c r="S6" s="18" t="s">
        <v>233</v>
      </c>
      <c r="T6" s="18" t="s">
        <v>234</v>
      </c>
      <c r="U6" s="18" t="s">
        <v>230</v>
      </c>
      <c r="V6" s="18" t="s">
        <v>231</v>
      </c>
      <c r="W6" s="18" t="s">
        <v>232</v>
      </c>
      <c r="X6" s="18" t="s">
        <v>233</v>
      </c>
      <c r="Y6" s="18" t="s">
        <v>234</v>
      </c>
    </row>
    <row r="7" s="9" customFormat="1" ht="28.5" customHeight="1" spans="1:25">
      <c r="A7" s="24"/>
      <c r="B7" s="24"/>
      <c r="C7" s="24"/>
      <c r="D7" s="24"/>
      <c r="E7" s="24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="10" customFormat="1" ht="30" customHeight="1" spans="1:25">
      <c r="A8" s="26">
        <v>1</v>
      </c>
      <c r="B8" s="27" t="s">
        <v>235</v>
      </c>
      <c r="C8" s="26">
        <v>40609</v>
      </c>
      <c r="D8" s="26">
        <v>11876</v>
      </c>
      <c r="E8" s="26">
        <v>41</v>
      </c>
      <c r="F8" s="28" t="s">
        <v>236</v>
      </c>
      <c r="G8" s="26">
        <v>1</v>
      </c>
      <c r="H8" s="26" t="s">
        <v>237</v>
      </c>
      <c r="I8" s="26" t="s">
        <v>238</v>
      </c>
      <c r="J8" s="40">
        <v>43009</v>
      </c>
      <c r="K8" s="41">
        <v>19347.24</v>
      </c>
      <c r="L8" s="42">
        <v>14851.12</v>
      </c>
      <c r="M8" s="43">
        <v>3985.3</v>
      </c>
      <c r="N8" s="43">
        <v>2380.3</v>
      </c>
      <c r="O8" s="44">
        <v>6800</v>
      </c>
      <c r="P8" s="41">
        <v>20012.45</v>
      </c>
      <c r="Q8" s="42">
        <v>7834.03</v>
      </c>
      <c r="R8" s="43">
        <v>2646.21</v>
      </c>
      <c r="S8" s="43">
        <v>2727.41</v>
      </c>
      <c r="T8" s="44">
        <v>6804.81</v>
      </c>
      <c r="U8" s="41">
        <f>V8+W8+X8+Y8</f>
        <v>20012.45</v>
      </c>
      <c r="V8" s="42">
        <v>7834.03</v>
      </c>
      <c r="W8" s="43">
        <v>2646.21</v>
      </c>
      <c r="X8" s="43">
        <v>2727.4</v>
      </c>
      <c r="Y8" s="44">
        <v>6804.81</v>
      </c>
    </row>
    <row r="9" s="9" customFormat="1" ht="30" customHeight="1" spans="1:25">
      <c r="A9" s="29">
        <v>2</v>
      </c>
      <c r="B9" s="29"/>
      <c r="C9" s="29"/>
      <c r="D9" s="29"/>
      <c r="E9" s="29"/>
      <c r="F9" s="30"/>
      <c r="G9" s="29"/>
      <c r="H9" s="29"/>
      <c r="I9" s="29"/>
      <c r="J9" s="29"/>
      <c r="K9" s="45"/>
      <c r="L9" s="29"/>
      <c r="M9" s="29"/>
      <c r="N9" s="29"/>
      <c r="O9" s="29"/>
      <c r="P9" s="46"/>
      <c r="Q9" s="29"/>
      <c r="R9" s="29"/>
      <c r="S9" s="29"/>
      <c r="T9" s="29"/>
      <c r="U9" s="29"/>
      <c r="V9" s="29"/>
      <c r="W9" s="29"/>
      <c r="X9" s="29"/>
      <c r="Y9" s="29"/>
    </row>
    <row r="10" s="9" customFormat="1" ht="30" customHeight="1" spans="1:25">
      <c r="A10" s="29">
        <v>3</v>
      </c>
      <c r="B10" s="29"/>
      <c r="C10" s="29"/>
      <c r="D10" s="29"/>
      <c r="E10" s="29"/>
      <c r="F10" s="30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="9" customFormat="1" ht="30" customHeight="1" spans="1:25">
      <c r="A11" s="29">
        <v>4</v>
      </c>
      <c r="B11" s="29"/>
      <c r="C11" s="29"/>
      <c r="D11" s="29"/>
      <c r="E11" s="29"/>
      <c r="F11" s="30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="9" customFormat="1" ht="30" customHeight="1" spans="1:25">
      <c r="A12" s="31">
        <v>5</v>
      </c>
      <c r="B12" s="31"/>
      <c r="C12" s="31"/>
      <c r="D12" s="31"/>
      <c r="E12" s="31"/>
      <c r="F12" s="32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="9" customFormat="1" ht="30" customHeight="1" spans="1:25">
      <c r="A13" s="33">
        <v>6</v>
      </c>
      <c r="B13" s="33"/>
      <c r="C13" s="33"/>
      <c r="D13" s="33"/>
      <c r="E13" s="33"/>
      <c r="F13" s="34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="9" customFormat="1" ht="30" customHeight="1" spans="1: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="9" customFormat="1" ht="30" customHeight="1" spans="1: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="9" customFormat="1" ht="30" customHeight="1" spans="1: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="9" customFormat="1" ht="30" customHeight="1" spans="1: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</sheetData>
  <mergeCells count="34">
    <mergeCell ref="A1:B1"/>
    <mergeCell ref="B2:Y2"/>
    <mergeCell ref="A3:G3"/>
    <mergeCell ref="U3:Y3"/>
    <mergeCell ref="C4:J4"/>
    <mergeCell ref="K4:Y4"/>
    <mergeCell ref="K5:O5"/>
    <mergeCell ref="P5:T5"/>
    <mergeCell ref="U5:Y5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751388888888889" right="0.751388888888889" top="1" bottom="1" header="0.5" footer="0.5"/>
  <pageSetup paperSize="8" scale="5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130" zoomScaleNormal="130" workbookViewId="0">
      <selection activeCell="C6" sqref="C6"/>
    </sheetView>
  </sheetViews>
  <sheetFormatPr defaultColWidth="9" defaultRowHeight="13.5"/>
  <cols>
    <col min="2" max="2" width="17.0166666666667" customWidth="1"/>
    <col min="3" max="3" width="52.875" customWidth="1"/>
    <col min="4" max="4" width="21" customWidth="1"/>
    <col min="5" max="5" width="17" customWidth="1"/>
    <col min="6" max="6" width="35.375" customWidth="1"/>
    <col min="7" max="7" width="20.875" customWidth="1"/>
    <col min="8" max="8" width="33.875" customWidth="1"/>
    <col min="9" max="9" width="14.125" customWidth="1"/>
    <col min="10" max="10" width="34.5" customWidth="1"/>
    <col min="11" max="11" width="7.81666666666667" customWidth="1"/>
  </cols>
  <sheetData>
    <row r="1" ht="42" customHeight="1" spans="1:11">
      <c r="A1" s="2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0.5" spans="1:11">
      <c r="A2" s="3" t="s">
        <v>4</v>
      </c>
      <c r="B2" s="4" t="s">
        <v>240</v>
      </c>
      <c r="C2" s="3" t="s">
        <v>241</v>
      </c>
      <c r="D2" s="5" t="s">
        <v>242</v>
      </c>
      <c r="E2" s="5" t="s">
        <v>243</v>
      </c>
      <c r="F2" s="3" t="s">
        <v>244</v>
      </c>
      <c r="G2" s="3" t="s">
        <v>245</v>
      </c>
      <c r="H2" s="3" t="s">
        <v>246</v>
      </c>
      <c r="I2" s="3" t="s">
        <v>247</v>
      </c>
      <c r="J2" s="3" t="s">
        <v>248</v>
      </c>
      <c r="K2" s="3" t="s">
        <v>8</v>
      </c>
    </row>
    <row r="3" spans="1:11">
      <c r="A3" s="6"/>
      <c r="B3" s="6"/>
      <c r="C3" s="6"/>
      <c r="D3" s="6" t="s">
        <v>249</v>
      </c>
      <c r="E3" s="6" t="s">
        <v>250</v>
      </c>
      <c r="F3" s="6" t="s">
        <v>251</v>
      </c>
      <c r="G3" s="6"/>
      <c r="H3" s="6"/>
      <c r="I3" s="6"/>
      <c r="J3" s="6"/>
      <c r="K3" s="6"/>
    </row>
    <row r="4" spans="1:11">
      <c r="A4" s="6" t="s">
        <v>252</v>
      </c>
      <c r="B4" s="6"/>
      <c r="C4" s="6" t="s">
        <v>253</v>
      </c>
      <c r="D4" s="7">
        <f>D5+D11+D22+D24</f>
        <v>19745.24</v>
      </c>
      <c r="E4" s="6">
        <v>0</v>
      </c>
      <c r="F4" s="6"/>
      <c r="G4" s="6"/>
      <c r="H4" s="6"/>
      <c r="I4" s="6"/>
      <c r="J4" s="6"/>
      <c r="K4" s="6"/>
    </row>
    <row r="5" spans="1:11">
      <c r="A5" s="6" t="s">
        <v>254</v>
      </c>
      <c r="B5" s="6"/>
      <c r="C5" s="6"/>
      <c r="D5" s="7">
        <f>SUM(D6:D10)</f>
        <v>9738.82</v>
      </c>
      <c r="E5" s="6">
        <v>0</v>
      </c>
      <c r="F5" s="6"/>
      <c r="G5" s="6"/>
      <c r="H5" s="6"/>
      <c r="I5" s="6"/>
      <c r="J5" s="6"/>
      <c r="K5" s="6"/>
    </row>
    <row r="6" spans="1:11">
      <c r="A6" s="6">
        <v>1</v>
      </c>
      <c r="B6" s="6" t="s">
        <v>134</v>
      </c>
      <c r="C6" s="6" t="s">
        <v>255</v>
      </c>
      <c r="D6" s="6">
        <v>2945.54</v>
      </c>
      <c r="E6" s="6"/>
      <c r="F6" s="6" t="s">
        <v>256</v>
      </c>
      <c r="G6" s="6" t="s">
        <v>256</v>
      </c>
      <c r="H6" s="6" t="s">
        <v>256</v>
      </c>
      <c r="I6" s="6" t="s">
        <v>138</v>
      </c>
      <c r="J6" s="6" t="s">
        <v>257</v>
      </c>
      <c r="K6" s="6"/>
    </row>
    <row r="7" spans="1:11">
      <c r="A7" s="6">
        <v>2</v>
      </c>
      <c r="B7" s="6" t="s">
        <v>134</v>
      </c>
      <c r="C7" s="6" t="s">
        <v>258</v>
      </c>
      <c r="D7" s="6">
        <v>1963.77</v>
      </c>
      <c r="E7" s="6"/>
      <c r="F7" s="6" t="s">
        <v>259</v>
      </c>
      <c r="G7" s="6" t="s">
        <v>259</v>
      </c>
      <c r="H7" s="6" t="s">
        <v>259</v>
      </c>
      <c r="I7" s="6" t="s">
        <v>138</v>
      </c>
      <c r="J7" s="6" t="s">
        <v>260</v>
      </c>
      <c r="K7" s="6"/>
    </row>
    <row r="8" spans="1:11">
      <c r="A8" s="6">
        <v>3</v>
      </c>
      <c r="B8" s="6" t="s">
        <v>134</v>
      </c>
      <c r="C8" s="6" t="s">
        <v>261</v>
      </c>
      <c r="D8" s="6">
        <v>1646.22</v>
      </c>
      <c r="E8" s="6"/>
      <c r="F8" s="6" t="s">
        <v>262</v>
      </c>
      <c r="G8" s="6" t="s">
        <v>262</v>
      </c>
      <c r="H8" s="6" t="s">
        <v>262</v>
      </c>
      <c r="I8" s="6" t="s">
        <v>263</v>
      </c>
      <c r="J8" s="6" t="s">
        <v>264</v>
      </c>
      <c r="K8" s="6"/>
    </row>
    <row r="9" spans="1:11">
      <c r="A9" s="6">
        <v>4</v>
      </c>
      <c r="B9" s="6" t="s">
        <v>134</v>
      </c>
      <c r="C9" s="6" t="s">
        <v>265</v>
      </c>
      <c r="D9" s="6">
        <v>3025</v>
      </c>
      <c r="E9" s="6"/>
      <c r="F9" s="6" t="s">
        <v>256</v>
      </c>
      <c r="G9" s="6" t="s">
        <v>256</v>
      </c>
      <c r="H9" s="6" t="s">
        <v>256</v>
      </c>
      <c r="I9" s="6" t="s">
        <v>266</v>
      </c>
      <c r="J9" s="6" t="s">
        <v>267</v>
      </c>
      <c r="K9" s="6"/>
    </row>
    <row r="10" spans="1:11">
      <c r="A10" s="6">
        <v>5</v>
      </c>
      <c r="B10" s="6" t="s">
        <v>134</v>
      </c>
      <c r="C10" s="6" t="s">
        <v>268</v>
      </c>
      <c r="D10" s="6">
        <v>158.29</v>
      </c>
      <c r="E10" s="6"/>
      <c r="F10" s="6" t="s">
        <v>134</v>
      </c>
      <c r="G10" s="6" t="s">
        <v>134</v>
      </c>
      <c r="H10" s="6" t="s">
        <v>134</v>
      </c>
      <c r="I10" s="6" t="s">
        <v>138</v>
      </c>
      <c r="J10" s="6" t="s">
        <v>269</v>
      </c>
      <c r="K10" s="6"/>
    </row>
    <row r="11" spans="1:11">
      <c r="A11" s="6" t="s">
        <v>270</v>
      </c>
      <c r="B11" s="6"/>
      <c r="C11" s="6"/>
      <c r="D11" s="7">
        <f>SUM(D12:D20)</f>
        <v>6057.2</v>
      </c>
      <c r="E11" s="6">
        <v>0</v>
      </c>
      <c r="F11" s="6"/>
      <c r="G11" s="6"/>
      <c r="H11" s="6"/>
      <c r="I11" s="6"/>
      <c r="J11" s="6"/>
      <c r="K11" s="6"/>
    </row>
    <row r="12" spans="1:11">
      <c r="A12" s="6">
        <v>1</v>
      </c>
      <c r="B12" s="6" t="s">
        <v>134</v>
      </c>
      <c r="C12" s="6" t="s">
        <v>271</v>
      </c>
      <c r="D12" s="6">
        <v>1934.26</v>
      </c>
      <c r="E12" s="6"/>
      <c r="F12" s="6" t="s">
        <v>272</v>
      </c>
      <c r="G12" s="6" t="s">
        <v>272</v>
      </c>
      <c r="H12" s="6" t="s">
        <v>272</v>
      </c>
      <c r="I12" s="6" t="s">
        <v>273</v>
      </c>
      <c r="J12" s="6" t="s">
        <v>274</v>
      </c>
      <c r="K12" s="6"/>
    </row>
    <row r="13" spans="1:11">
      <c r="A13" s="6">
        <v>2</v>
      </c>
      <c r="B13" s="6" t="s">
        <v>134</v>
      </c>
      <c r="C13" s="6" t="s">
        <v>135</v>
      </c>
      <c r="D13" s="6">
        <v>1972.94</v>
      </c>
      <c r="E13" s="6"/>
      <c r="F13" s="6" t="s">
        <v>136</v>
      </c>
      <c r="G13" s="6" t="s">
        <v>136</v>
      </c>
      <c r="H13" s="6" t="s">
        <v>136</v>
      </c>
      <c r="I13" s="6" t="s">
        <v>275</v>
      </c>
      <c r="J13" s="6" t="s">
        <v>276</v>
      </c>
      <c r="K13" s="6"/>
    </row>
    <row r="14" spans="1:11">
      <c r="A14" s="6">
        <v>3</v>
      </c>
      <c r="B14" s="6" t="s">
        <v>134</v>
      </c>
      <c r="C14" s="6" t="s">
        <v>277</v>
      </c>
      <c r="D14" s="6">
        <v>275</v>
      </c>
      <c r="E14" s="6"/>
      <c r="F14" s="6" t="s">
        <v>278</v>
      </c>
      <c r="G14" s="6" t="s">
        <v>278</v>
      </c>
      <c r="H14" s="6" t="s">
        <v>278</v>
      </c>
      <c r="I14" s="6" t="s">
        <v>279</v>
      </c>
      <c r="J14" s="6" t="s">
        <v>278</v>
      </c>
      <c r="K14" s="6"/>
    </row>
    <row r="15" spans="1:11">
      <c r="A15" s="6">
        <v>4</v>
      </c>
      <c r="B15" s="6" t="s">
        <v>134</v>
      </c>
      <c r="C15" s="6" t="s">
        <v>280</v>
      </c>
      <c r="D15" s="6">
        <v>203</v>
      </c>
      <c r="E15" s="6"/>
      <c r="F15" s="6" t="s">
        <v>272</v>
      </c>
      <c r="G15" s="6" t="s">
        <v>272</v>
      </c>
      <c r="H15" s="6" t="s">
        <v>272</v>
      </c>
      <c r="I15" s="6" t="s">
        <v>279</v>
      </c>
      <c r="J15" s="6" t="s">
        <v>272</v>
      </c>
      <c r="K15" s="6"/>
    </row>
    <row r="16" spans="1:11">
      <c r="A16" s="6">
        <v>5</v>
      </c>
      <c r="B16" s="6" t="s">
        <v>134</v>
      </c>
      <c r="C16" s="6" t="s">
        <v>281</v>
      </c>
      <c r="D16" s="6">
        <v>309</v>
      </c>
      <c r="E16" s="6"/>
      <c r="F16" s="6" t="s">
        <v>262</v>
      </c>
      <c r="G16" s="6" t="s">
        <v>262</v>
      </c>
      <c r="H16" s="6" t="s">
        <v>262</v>
      </c>
      <c r="I16" s="6" t="s">
        <v>262</v>
      </c>
      <c r="J16" s="6" t="s">
        <v>262</v>
      </c>
      <c r="K16" s="6"/>
    </row>
    <row r="17" spans="1:11">
      <c r="A17" s="6">
        <v>6</v>
      </c>
      <c r="B17" s="6" t="s">
        <v>134</v>
      </c>
      <c r="C17" s="6" t="s">
        <v>282</v>
      </c>
      <c r="D17" s="6">
        <v>392</v>
      </c>
      <c r="E17" s="6"/>
      <c r="F17" s="6" t="s">
        <v>283</v>
      </c>
      <c r="G17" s="6" t="s">
        <v>283</v>
      </c>
      <c r="H17" s="6" t="s">
        <v>283</v>
      </c>
      <c r="I17" s="6" t="s">
        <v>262</v>
      </c>
      <c r="J17" s="6" t="s">
        <v>262</v>
      </c>
      <c r="K17" s="6"/>
    </row>
    <row r="18" spans="1:11">
      <c r="A18" s="6">
        <v>7</v>
      </c>
      <c r="B18" s="6" t="s">
        <v>134</v>
      </c>
      <c r="C18" s="6" t="s">
        <v>284</v>
      </c>
      <c r="D18" s="6">
        <v>177</v>
      </c>
      <c r="E18" s="6"/>
      <c r="F18" s="6" t="s">
        <v>262</v>
      </c>
      <c r="G18" s="6" t="s">
        <v>262</v>
      </c>
      <c r="H18" s="6" t="s">
        <v>262</v>
      </c>
      <c r="I18" s="6" t="s">
        <v>262</v>
      </c>
      <c r="J18" s="6" t="s">
        <v>262</v>
      </c>
      <c r="K18" s="6"/>
    </row>
    <row r="19" spans="1:11">
      <c r="A19" s="6">
        <v>8</v>
      </c>
      <c r="B19" s="6" t="s">
        <v>134</v>
      </c>
      <c r="C19" s="6" t="s">
        <v>285</v>
      </c>
      <c r="D19" s="6">
        <v>396</v>
      </c>
      <c r="E19" s="6"/>
      <c r="F19" s="6" t="s">
        <v>262</v>
      </c>
      <c r="G19" s="6" t="s">
        <v>262</v>
      </c>
      <c r="H19" s="6" t="s">
        <v>262</v>
      </c>
      <c r="I19" s="6" t="s">
        <v>262</v>
      </c>
      <c r="J19" s="6" t="s">
        <v>262</v>
      </c>
      <c r="K19" s="6"/>
    </row>
    <row r="20" spans="1:11">
      <c r="A20" s="6">
        <v>9</v>
      </c>
      <c r="B20" s="6" t="s">
        <v>134</v>
      </c>
      <c r="C20" s="6" t="s">
        <v>178</v>
      </c>
      <c r="D20" s="6">
        <v>398</v>
      </c>
      <c r="E20" s="6"/>
      <c r="F20" s="6" t="s">
        <v>181</v>
      </c>
      <c r="G20" s="6" t="s">
        <v>181</v>
      </c>
      <c r="H20" s="6" t="s">
        <v>181</v>
      </c>
      <c r="I20" s="6" t="s">
        <v>181</v>
      </c>
      <c r="J20" s="6" t="s">
        <v>181</v>
      </c>
      <c r="K20" s="6"/>
    </row>
    <row r="21" spans="1:11">
      <c r="A21" s="6">
        <v>10</v>
      </c>
      <c r="B21" s="8" t="s">
        <v>134</v>
      </c>
      <c r="C21" s="8" t="s">
        <v>187</v>
      </c>
      <c r="D21" s="8">
        <v>267.21</v>
      </c>
      <c r="E21" s="8"/>
      <c r="F21" s="8" t="s">
        <v>181</v>
      </c>
      <c r="G21" s="8" t="s">
        <v>181</v>
      </c>
      <c r="H21" s="8" t="s">
        <v>181</v>
      </c>
      <c r="I21" s="8" t="s">
        <v>181</v>
      </c>
      <c r="J21" s="8" t="s">
        <v>181</v>
      </c>
      <c r="K21" s="8"/>
    </row>
    <row r="22" spans="1:11">
      <c r="A22" s="6" t="s">
        <v>286</v>
      </c>
      <c r="B22" s="6"/>
      <c r="C22" s="6"/>
      <c r="D22" s="7">
        <f>D23</f>
        <v>3748.95</v>
      </c>
      <c r="E22" s="6">
        <v>0</v>
      </c>
      <c r="F22" s="6"/>
      <c r="G22" s="6"/>
      <c r="H22" s="6"/>
      <c r="I22" s="6"/>
      <c r="J22" s="6"/>
      <c r="K22" s="6"/>
    </row>
    <row r="23" spans="1:11">
      <c r="A23" s="6">
        <v>1</v>
      </c>
      <c r="B23" s="6" t="s">
        <v>134</v>
      </c>
      <c r="C23" s="6" t="s">
        <v>193</v>
      </c>
      <c r="D23" s="6">
        <v>3748.95</v>
      </c>
      <c r="E23" s="6"/>
      <c r="F23" s="6" t="s">
        <v>287</v>
      </c>
      <c r="G23" s="6" t="s">
        <v>287</v>
      </c>
      <c r="H23" s="6" t="s">
        <v>287</v>
      </c>
      <c r="I23" s="6" t="s">
        <v>288</v>
      </c>
      <c r="J23" s="6" t="s">
        <v>289</v>
      </c>
      <c r="K23" s="6"/>
    </row>
    <row r="24" spans="1:11">
      <c r="A24" s="6" t="s">
        <v>290</v>
      </c>
      <c r="B24" s="6"/>
      <c r="C24" s="6"/>
      <c r="D24" s="7">
        <f>D25+D26</f>
        <v>200.27</v>
      </c>
      <c r="E24" s="6">
        <v>200.27</v>
      </c>
      <c r="F24" s="6"/>
      <c r="G24" s="6"/>
      <c r="H24" s="6"/>
      <c r="I24" s="6"/>
      <c r="J24" s="6"/>
      <c r="K24" s="6"/>
    </row>
    <row r="25" spans="1:11">
      <c r="A25" s="6">
        <v>1</v>
      </c>
      <c r="B25" s="6" t="s">
        <v>134</v>
      </c>
      <c r="C25" s="6" t="s">
        <v>291</v>
      </c>
      <c r="D25" s="6">
        <v>112.55</v>
      </c>
      <c r="E25" s="6">
        <v>112.53</v>
      </c>
      <c r="F25" s="6" t="s">
        <v>292</v>
      </c>
      <c r="G25" s="6" t="s">
        <v>292</v>
      </c>
      <c r="H25" s="6" t="s">
        <v>292</v>
      </c>
      <c r="I25" s="6" t="s">
        <v>293</v>
      </c>
      <c r="J25" s="6" t="s">
        <v>292</v>
      </c>
      <c r="K25" s="6"/>
    </row>
    <row r="26" spans="1:11">
      <c r="A26" s="6">
        <v>2</v>
      </c>
      <c r="B26" s="6" t="s">
        <v>134</v>
      </c>
      <c r="C26" s="6" t="s">
        <v>294</v>
      </c>
      <c r="D26" s="6">
        <v>87.72</v>
      </c>
      <c r="E26" s="6">
        <v>87.72</v>
      </c>
      <c r="F26" s="6" t="s">
        <v>292</v>
      </c>
      <c r="G26" s="6" t="s">
        <v>292</v>
      </c>
      <c r="H26" s="6" t="s">
        <v>292</v>
      </c>
      <c r="I26" s="6" t="s">
        <v>293</v>
      </c>
      <c r="J26" s="6" t="s">
        <v>292</v>
      </c>
      <c r="K26" s="6"/>
    </row>
  </sheetData>
  <mergeCells count="1">
    <mergeCell ref="A1:K1"/>
  </mergeCells>
  <printOptions horizontalCentered="1"/>
  <pageMargins left="0.751388888888889" right="0.751388888888889" top="1" bottom="1" header="0.5" footer="0.5"/>
  <pageSetup paperSize="8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资金来源表1</vt:lpstr>
      <vt:lpstr>项目计划表2</vt:lpstr>
      <vt:lpstr>整合工作表3</vt:lpstr>
      <vt:lpstr>资产管理统计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2021-03-24T11:14:00Z</dcterms:created>
  <dcterms:modified xsi:type="dcterms:W3CDTF">2023-03-14T09:40:40Z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A7E6298A34AD4E28921E3AD57392C7A0</vt:lpwstr>
  </property>
</Properties>
</file>