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<sst xmlns="http://schemas.openxmlformats.org/spreadsheetml/2006/main" count="1816" uniqueCount="897">
  <si>
    <t>拉萨市2024年衔接资金项目计划申报表</t>
  </si>
  <si>
    <t>制表单位：自治区乡村振兴局                                                                                                                                                           单位：万元</t>
  </si>
  <si>
    <t>序号</t>
  </si>
  <si>
    <t>地市县区</t>
  </si>
  <si>
    <t>项目名称</t>
  </si>
  <si>
    <t>项目地点</t>
  </si>
  <si>
    <t>项目建设内容（项目总体情况：可行性、必要性、经营性项目主体)</t>
  </si>
  <si>
    <t>项目性质（新建/续建）</t>
  </si>
  <si>
    <t>资金情况（万元）</t>
  </si>
  <si>
    <t>责任单位</t>
  </si>
  <si>
    <t>效益分析</t>
  </si>
  <si>
    <t>前期工作情况</t>
  </si>
  <si>
    <t>是否为三年滚动类项目</t>
  </si>
  <si>
    <t>备注（庭院经济、旅游产业基础的和美乡村等）</t>
  </si>
  <si>
    <t>总投资</t>
  </si>
  <si>
    <t>国家投资</t>
  </si>
  <si>
    <t>群众自筹</t>
  </si>
  <si>
    <t>发放劳务报酬</t>
  </si>
  <si>
    <t>其他</t>
  </si>
  <si>
    <t>拉萨市</t>
  </si>
  <si>
    <t>一、城关区</t>
  </si>
  <si>
    <t>(一)生产发展类（含产业基础设施配套类）</t>
  </si>
  <si>
    <t>城关区娘热街道</t>
  </si>
  <si>
    <t>露营地建设项目</t>
  </si>
  <si>
    <t>加尔西村六组</t>
  </si>
  <si>
    <r>
      <t>必要性：</t>
    </r>
    <r>
      <rPr>
        <sz val="14"/>
        <rFont val="仿宋_GB2312"/>
        <family val="3"/>
      </rPr>
      <t>拉萨市娘热街道加尔西村由于当地拆除违建仓库，集体经济建设急需拓展新型产业，发展高端露营产业，盘活闲置用地，现有林卡多为百姓自己经营，服务薄弱，收入模式单一，原有项目地属于荒地，环境资源优势明显，目前当地百姓私自搭建帐篷，管理混乱，垃圾无人收集，导致目前环境脏乱差；</t>
    </r>
    <r>
      <rPr>
        <b/>
        <sz val="14"/>
        <rFont val="仿宋_GB2312"/>
        <family val="3"/>
      </rPr>
      <t>可行性：</t>
    </r>
    <r>
      <rPr>
        <sz val="14"/>
        <rFont val="仿宋_GB2312"/>
        <family val="3"/>
      </rPr>
      <t>通过开发特色露营项目、提供个性化的旅游服务，发展娘热沟特色产业，树立特色品牌，增加当地的经济收入和就业机会，壮大村集体经济；</t>
    </r>
    <r>
      <rPr>
        <b/>
        <sz val="14"/>
        <rFont val="仿宋_GB2312"/>
        <family val="3"/>
      </rPr>
      <t>建设内容：</t>
    </r>
    <r>
      <rPr>
        <sz val="14"/>
        <rFont val="仿宋_GB2312"/>
        <family val="3"/>
      </rPr>
      <t>建设总面积10484平方的露营地项目，建设内容包括采购露营相关配套设施设备（制冰机2台、六门冷柜1台、户外火锅炉20台等）及定制集装箱338.4m，外围防腐木质围栏350米、水渠自然驳岸100米等。</t>
    </r>
    <r>
      <rPr>
        <b/>
        <sz val="14"/>
        <rFont val="仿宋_GB2312"/>
        <family val="3"/>
      </rPr>
      <t>群众受益：</t>
    </r>
    <r>
      <rPr>
        <sz val="14"/>
        <rFont val="仿宋_GB2312"/>
        <family val="3"/>
      </rPr>
      <t>为本村656人实现增收。</t>
    </r>
  </si>
  <si>
    <t>新建</t>
  </si>
  <si>
    <t>城关区农业农村局</t>
  </si>
  <si>
    <t>项目预计年均实现收益35万元，项目受益群众户168户，项目受益群众人数656人，其中受益脱贫户数26户（含监测对象），受益脱贫人数88人（含监测对象）</t>
  </si>
  <si>
    <t>已完成立项，并召开项目论证会</t>
  </si>
  <si>
    <t>是</t>
  </si>
  <si>
    <t>城关区夺底街道</t>
  </si>
  <si>
    <t>林卡提升改造项目</t>
  </si>
  <si>
    <t>洛欧村</t>
  </si>
  <si>
    <r>
      <t>必要性</t>
    </r>
    <r>
      <rPr>
        <sz val="14"/>
        <rFont val="仿宋_GB2312"/>
        <family val="3"/>
      </rPr>
      <t>：洛欧村林卡修建时间较早，墙面出现了裂缝，地面也变的较为粗糙，而且相关的卫生措施均没有。同时，由于洛欧林卡没有相关的林卡建设用房，导致无法进行正常的餐饮、过林卡等工作，所以目前来洛欧林卡的均为附近的村民，无法产生经济效益。</t>
    </r>
    <r>
      <rPr>
        <b/>
        <sz val="14"/>
        <rFont val="仿宋_GB2312"/>
        <family val="3"/>
      </rPr>
      <t>可行性：</t>
    </r>
    <r>
      <rPr>
        <sz val="14"/>
        <rFont val="仿宋_GB2312"/>
        <family val="3"/>
      </rPr>
      <t>根据《关于督办区党委主要领导指示事项任务的通知》，拉萨市政府要求各单位要结合当地生态环境特点，抓紧规划一批重点村组，同时要建成一批有看点、有成效的生态文明村的指示精神及为深入贯彻落实《西藏自治区人民政府关于大力开展植树造林推进国土绿化的决定》和关于开展消除“无树单位”和提质增绿行动的指示要求，拉萨市国土绿化工作将围绕乡村振兴战略和提质提速总体要求，着力实施“一村一林卡”工作方针内容。将提升改造洛欧村度假村林卡及相关附属设施。</t>
    </r>
    <r>
      <rPr>
        <b/>
        <sz val="14"/>
        <rFont val="仿宋_GB2312"/>
        <family val="3"/>
      </rPr>
      <t>建设内容</t>
    </r>
    <r>
      <rPr>
        <sz val="14"/>
        <rFont val="仿宋_GB2312"/>
        <family val="3"/>
      </rPr>
      <t>：用地面积为3745平方米，建设内容为修建一栋360m</t>
    </r>
    <r>
      <rPr>
        <sz val="14"/>
        <rFont val="Microsoft YaHei"/>
        <family val="2"/>
      </rPr>
      <t>³</t>
    </r>
    <r>
      <rPr>
        <sz val="14"/>
        <rFont val="仿宋_GB2312"/>
        <family val="3"/>
      </rPr>
      <t>的产业用房、维修公厕81.09m</t>
    </r>
    <r>
      <rPr>
        <sz val="14"/>
        <rFont val="宋体"/>
        <family val="0"/>
      </rPr>
      <t>³</t>
    </r>
    <r>
      <rPr>
        <sz val="14"/>
        <rFont val="仿宋_GB2312"/>
        <family val="3"/>
      </rPr>
      <t>等。</t>
    </r>
    <r>
      <rPr>
        <b/>
        <sz val="14"/>
        <rFont val="仿宋_GB2312"/>
        <family val="3"/>
      </rPr>
      <t>群众受益：</t>
    </r>
    <r>
      <rPr>
        <sz val="14"/>
        <rFont val="仿宋_GB2312"/>
        <family val="3"/>
      </rPr>
      <t>为本村869人实现增收。</t>
    </r>
  </si>
  <si>
    <t>改扩建</t>
  </si>
  <si>
    <t>项目预计年均实现收益15万元，项目受益群众户294户，项目受益群众人数869人，其中受益脱贫户数23户（含监测对象），受益脱贫人数68人（含监测对象）</t>
  </si>
  <si>
    <t>游泳林卡提升改造项目</t>
  </si>
  <si>
    <r>
      <t>必要性：</t>
    </r>
    <r>
      <rPr>
        <sz val="14"/>
        <rFont val="仿宋_GB2312"/>
        <family val="3"/>
      </rPr>
      <t>因游泳林卡修建时间较早，现有泳池、儿童泳池没有更衣室淋浴室、彩钢结构林卡接待用年久失修、院子内绿化等缺乏规划。同时，由于游泳林卡没有餐厅，导致无法进行正常的餐饮接待等工作，现已无法产生经济效益。</t>
    </r>
    <r>
      <rPr>
        <b/>
        <sz val="14"/>
        <rFont val="仿宋_GB2312"/>
        <family val="3"/>
      </rPr>
      <t>可行性：</t>
    </r>
    <r>
      <rPr>
        <sz val="14"/>
        <rFont val="仿宋_GB2312"/>
        <family val="3"/>
      </rPr>
      <t>根据《关于督办区党委主要领导指示事项任务的通知》，拉萨市政府要求各单位要结合当地生态环境特点，抓紧规划一批重点村组，同时要建成一批有看点、有成效的生态文明村的指示精神，城关区夺底街道游泳林卡提升项目综合考虑设置环境、绿化的提升改造，绿植将直接对现有洛欧村的环境起到直接优化的作用，给居民的生活带来了有利的影响，对外招商引资，吸引拉萨市城市居民乃至国内外游人前来观光旅游，将进一步促进夺底街道第三产业及旅游业的发展。</t>
    </r>
    <r>
      <rPr>
        <b/>
        <sz val="14"/>
        <rFont val="仿宋_GB2312"/>
        <family val="3"/>
      </rPr>
      <t>建设内容</t>
    </r>
    <r>
      <rPr>
        <sz val="14"/>
        <rFont val="仿宋_GB2312"/>
        <family val="3"/>
      </rPr>
      <t>：项目新建总建筑面积为444.80</t>
    </r>
    <r>
      <rPr>
        <sz val="14"/>
        <rFont val="宋体"/>
        <family val="0"/>
      </rPr>
      <t>㎡</t>
    </r>
    <r>
      <rPr>
        <sz val="14"/>
        <rFont val="仿宋_GB2312"/>
        <family val="3"/>
      </rPr>
      <t>，建设内容为整治用地范围内的植被、现状石板路、水渠，并修建一栋192.50平米的产业用房和252.30平方米的配套用房（沐浴房等），改造泳池2座总计面积376.08平方米，新建林卡帐篷34个，玻璃阳光房4个，厕所3座。</t>
    </r>
  </si>
  <si>
    <t>夺底街道办事处</t>
  </si>
  <si>
    <t>项目预计年均实现收益130万元，项目受益群众户294户，项目受益群众人数869人，其中受益脱贫户数23户（含监测对象），受益脱贫人数68人（含监测对象）</t>
  </si>
  <si>
    <t>城关区</t>
  </si>
  <si>
    <t>城关区奶牛引进项目</t>
  </si>
  <si>
    <t>嘎巴村、白定村</t>
  </si>
  <si>
    <r>
      <t>必要性：</t>
    </r>
    <r>
      <rPr>
        <sz val="13"/>
        <rFont val="仿宋_GB2312"/>
        <family val="3"/>
      </rPr>
      <t>乳制品加工厂现实际处理能力为5万吨，因奶源问题导致目前实际年处理乳制品2200吨。</t>
    </r>
    <r>
      <rPr>
        <b/>
        <sz val="13"/>
        <rFont val="仿宋_GB2312"/>
        <family val="3"/>
      </rPr>
      <t>可行性：</t>
    </r>
    <r>
      <rPr>
        <sz val="13"/>
        <rFont val="仿宋_GB2312"/>
        <family val="3"/>
      </rPr>
      <t>近年来，城关区以促进产业增效、贫困户增收为目标，以推动结构调整和产业化经营为主线，坚持把大力推进净土健康产业发展作为我区经济发展的支柱产业和重大的民生工程来抓，科学制定了城关区净土健康产业详规性总体规划，结合拉萨市“万户百场十中心”工程，围绕建设“高原奶都”这一目标，依托自身优势，大力发展奶产业，建设了城关区高标准奶牛养殖中心、嘎巴生态牧场、并延伸建设了乳制品加工厂，形成了以奶牛养殖、饲草种植、奶产品加工和销售等全系列产业链条。乳制品加工厂开拓以拉萨市为主、面向全国的销售市场。主要加工销售全脂纯牛奶、低温奶、发酵乳、冰淇淋、乳粉等多个产品。两个养殖中心总规模为4000头，截止目前存栏为2932头，其中挤奶牛680头，怀孕牛964头，犊牛454头，日奶产量为7.5吨，两个养殖解决就业76名，每月人均工资4080元，每年群众增收50000元，并带动周边县（区）饲草种植户2181.7亩，其中林周，达孜“飞地”种植饲草面积1931.7亩，245万元群众增收。推动拉萨市奶业高质量发展，着力把拉萨打造成“高原乳都”。根据《拉萨市“十四五”推进农业农村现代化规划（2021 年～2025年）》及城关区奶业核心部署要求，更好地产生新的优良基因型以及提高产奶量、提高牛奶中的有效成分（干物质含量）、提高繁殖能力、牛群健康，增强对疾病的抵抗力、体型结构符合生产管理上的要求（特别是机械化挤奶的体型），保障乳制品加工厂奶源，培育优质后备奶牛，促进奶牛养殖场扩群，经济效益提升，保障乳制品加工厂奶源。</t>
    </r>
    <r>
      <rPr>
        <b/>
        <sz val="13"/>
        <rFont val="仿宋_GB2312"/>
        <family val="3"/>
      </rPr>
      <t>采购事项：</t>
    </r>
    <r>
      <rPr>
        <sz val="13"/>
        <rFont val="仿宋_GB2312"/>
        <family val="3"/>
      </rPr>
      <t>拟从区外采购400头引进12至14月龄具有系谱记录的纯种荷斯坦育成奶牛，因引进本地奶牛多数存在系谱不全的情况，从本地采购150头12至14月龄带有尽可能全系谱信息的荷斯坦奶牛F4代及以上高代杂交奶育成奶牛。</t>
    </r>
    <r>
      <rPr>
        <b/>
        <sz val="13"/>
        <rFont val="仿宋_GB2312"/>
        <family val="3"/>
      </rPr>
      <t>项目经营主体：</t>
    </r>
    <r>
      <rPr>
        <sz val="13"/>
        <rFont val="仿宋_GB2312"/>
        <family val="3"/>
      </rPr>
      <t>城关区净土公司。</t>
    </r>
  </si>
  <si>
    <t>项目预计年均实现收益55万元，项目受益群众户 52户，项目受益群众人数52 人，其中受益脱贫户数3户（含监测对象），受益脱贫人数3人（含监测对象）</t>
  </si>
  <si>
    <t>已完成初步实施方案编制</t>
  </si>
  <si>
    <t>否</t>
  </si>
  <si>
    <t>(二)小型公益性基础设施类</t>
  </si>
  <si>
    <t>城关区娘热街道仁钦蔡村扎热岗基础设施改造项目</t>
  </si>
  <si>
    <t>仁钦蔡村扎热岗</t>
  </si>
  <si>
    <r>
      <t>必要性：</t>
    </r>
    <r>
      <rPr>
        <sz val="14"/>
        <rFont val="仿宋_GB2312"/>
        <family val="3"/>
      </rPr>
      <t>娘热街道排水系统已经严重落后于城市发展，影响了人民群众的生活品质，影响了城市的发展，给当地居民正常的生产生活造成了极大的影响。改造污水管网工程是居民及当地城市发展的迫切需求。综上所述，提高村庄城市管网普及率、污水处理率等指标，可从根本上改善了城区污染局面，完善村庄排水系统，改善村庄的综合环境质量，将有十分重要的意义，对辖区给水、污水处理、燃气等基础设施提升改造。</t>
    </r>
    <r>
      <rPr>
        <b/>
        <sz val="14"/>
        <rFont val="仿宋_GB2312"/>
        <family val="3"/>
      </rPr>
      <t>可行性：</t>
    </r>
    <r>
      <rPr>
        <sz val="14"/>
        <rFont val="仿宋_GB2312"/>
        <family val="3"/>
      </rPr>
      <t>实施城关区娘热街道仁钦蔡村扎热岗基础设施改造以工代赈项目，解决居民生活和生产的排水需求，是人们盼望已久的事情。</t>
    </r>
    <r>
      <rPr>
        <b/>
        <sz val="14"/>
        <rFont val="仿宋_GB2312"/>
        <family val="3"/>
      </rPr>
      <t>建设内容：</t>
    </r>
    <r>
      <rPr>
        <sz val="14"/>
        <rFont val="仿宋_GB2312"/>
        <family val="3"/>
      </rPr>
      <t xml:space="preserve">本次设计新建给水主管及入户管 283 米，管径 DN25-DN100，给水管道采用 PE100给水管；污水主管及预埋管 135 米、污水入户管道 180 米，管径 d200-d300；新建 d400雨水管道 145 米，管径 d200-d400，污水主管管材为 HDPE 双平壁钢塑复合缠绕管，入户管采用 UPVC 管；拆除 20cm 厚原有破损石板路 447.9 </t>
    </r>
    <r>
      <rPr>
        <sz val="14"/>
        <rFont val="宋体"/>
        <family val="0"/>
      </rPr>
      <t>㎡</t>
    </r>
    <r>
      <rPr>
        <sz val="14"/>
        <rFont val="仿宋_GB2312"/>
        <family val="3"/>
      </rPr>
      <t xml:space="preserve">，新建水泥混凝土路面面积：447.97 </t>
    </r>
    <r>
      <rPr>
        <sz val="14"/>
        <rFont val="宋体"/>
        <family val="0"/>
      </rPr>
      <t>㎡</t>
    </r>
    <r>
      <rPr>
        <sz val="14"/>
        <rFont val="仿宋_GB2312"/>
        <family val="3"/>
      </rPr>
      <t>。并对燃气管道进行预留资金，由暖心公司进行设计实施。</t>
    </r>
    <r>
      <rPr>
        <b/>
        <sz val="14"/>
        <rFont val="仿宋_GB2312"/>
        <family val="3"/>
      </rPr>
      <t>群众受益：</t>
    </r>
    <r>
      <rPr>
        <sz val="14"/>
        <rFont val="仿宋_GB2312"/>
        <family val="3"/>
      </rPr>
      <t>参照当地农民工平均收入水平，主要工种劳务报酬参照下列标准：普工240元/日、瓦工450元/日、砼工420元/日、钢筋工500元/日、支模工350元/日、安装工420元/日、一般技术工人320元/天。按照项目建设期人均务工25天计算，预计可带动农村劳动力30人，预计发放劳务报酬21.43万元，发放劳务报酬金额占总投资费比重为20.95%。</t>
    </r>
    <r>
      <rPr>
        <b/>
        <sz val="14"/>
        <rFont val="仿宋_GB2312"/>
        <family val="3"/>
      </rPr>
      <t>项目经营主体：</t>
    </r>
    <r>
      <rPr>
        <sz val="14"/>
        <rFont val="仿宋_GB2312"/>
        <family val="3"/>
      </rPr>
      <t>城关区娘热街道。</t>
    </r>
  </si>
  <si>
    <t>项目预计年均实现收益21.43万元，参照当地农民工平均收入水平，主要工种劳务报酬参照下列标准：普工240元/日、瓦工450元/日、砼工420元/日、钢筋工500元/日、支模工350元/日、安装工420元/日、一般技术工人320元/天。按照项目建设期人均务工25天计算，预计可带动农村劳动力30人，预计发放劳务报酬21.43万元，发放劳务报酬金额占总投资费比重为20.95%。</t>
  </si>
  <si>
    <t>已取得概算批复</t>
  </si>
  <si>
    <t>以工代赈</t>
  </si>
  <si>
    <t>城关区娘热街道加尔西村牧区道路项目</t>
  </si>
  <si>
    <t>加尔西村</t>
  </si>
  <si>
    <r>
      <t>必要性：</t>
    </r>
    <r>
      <rPr>
        <sz val="16"/>
        <rFont val="仿宋_GB2312"/>
        <family val="3"/>
      </rPr>
      <t>城关区娘热街道基础设施的配套水平，增强娘热街道的吸纳能力和承载功能，改善城关区形象，扩大城市规模，提高城镇化率，缩小城乡差别，实现城乡统筹发展，发展农村经济等有着重要的意义。</t>
    </r>
    <r>
      <rPr>
        <b/>
        <sz val="16"/>
        <rFont val="仿宋_GB2312"/>
        <family val="3"/>
      </rPr>
      <t>可行性：</t>
    </r>
    <r>
      <rPr>
        <sz val="16"/>
        <rFont val="仿宋_GB2312"/>
        <family val="3"/>
      </rPr>
      <t>本项目的建设是十分必要的，在技术和经济上都是可行的。</t>
    </r>
    <r>
      <rPr>
        <b/>
        <sz val="16"/>
        <rFont val="仿宋_GB2312"/>
        <family val="3"/>
      </rPr>
      <t>建设内容：</t>
    </r>
    <r>
      <rPr>
        <sz val="16"/>
        <rFont val="仿宋_GB2312"/>
        <family val="3"/>
      </rPr>
      <t>本次设计的城关区娘热街道加尔西村牧区道路改造以工代赈项目，建设道路路线道路坐标长度为2.55km，道路规划红线5.0m道路占地面积：12750m2（道路红线范围内）；配套雨水边沟；交安工程。</t>
    </r>
    <r>
      <rPr>
        <b/>
        <sz val="16"/>
        <rFont val="仿宋_GB2312"/>
        <family val="3"/>
      </rPr>
      <t>群众受益：</t>
    </r>
    <r>
      <rPr>
        <sz val="16"/>
        <rFont val="仿宋_GB2312"/>
        <family val="3"/>
      </rPr>
      <t>当地农民工平均收入水平，主要工种劳务报酬参照下列标准：普工240元/日、瓦工450元/日、砼工420元/日、钢筋工 500元/日、支模工350元/日、安装工420元/日、一般技术工人320元/天。按照项目建设期人均务工25天计算，预计可带动农村劳动力30人，预计发放劳务报酬80.13万元，发放劳务报酬金额占总投资费比重为20.32%。</t>
    </r>
    <r>
      <rPr>
        <b/>
        <sz val="16"/>
        <rFont val="仿宋_GB2312"/>
        <family val="3"/>
      </rPr>
      <t>项目经营主体：</t>
    </r>
    <r>
      <rPr>
        <sz val="16"/>
        <rFont val="仿宋_GB2312"/>
        <family val="3"/>
      </rPr>
      <t>城关区娘热街道。</t>
    </r>
  </si>
  <si>
    <t>项目预计年均实现收益80.13万元，当地农民工平均收入水平，主要工种劳务报酬参照下列标准：普工240元/日、瓦工450元/日、砼工420元/日、钢筋工 500元/日、支模工350元/日、安装工420元/日、一般技术工人320元/天。按照项目建设期人均务工25天计算，预计可带动农村劳动力30人，预计发放劳务报酬80.13万元，发放劳务报酬金额占总投资费比重为20.32%。</t>
  </si>
  <si>
    <t>已取得实施方案批复</t>
  </si>
  <si>
    <t>城关区蔡公堂街道</t>
  </si>
  <si>
    <t>城关区蔡公堂街道白定村智昭产业园区提升改造项目</t>
  </si>
  <si>
    <t>白定村</t>
  </si>
  <si>
    <r>
      <t>必要性：</t>
    </r>
    <r>
      <rPr>
        <sz val="16"/>
        <rFont val="仿宋_GB2312"/>
        <family val="3"/>
      </rPr>
      <t>乡村文化旅游产业的基础设施建设有助于吸引游客前来，推动当地乡村振兴战略的实施。通过打造美丽的文化旅游景区，可以为农牧区创造新的经济增长点。</t>
    </r>
    <r>
      <rPr>
        <b/>
        <sz val="16"/>
        <rFont val="仿宋_GB2312"/>
        <family val="3"/>
      </rPr>
      <t>可行性：</t>
    </r>
    <r>
      <rPr>
        <sz val="16"/>
        <rFont val="仿宋_GB2312"/>
        <family val="3"/>
      </rPr>
      <t>本项目规划设计方案系统完整；采用的技术方案先进、适用、经济、安全，技术上是可行的。社会效益是可观的。项目建设体现了建设与适用相结合的原则，投资合理。建设中所选用的新材料、新设备等遵从设计的整体要求。</t>
    </r>
    <r>
      <rPr>
        <b/>
        <sz val="16"/>
        <rFont val="仿宋_GB2312"/>
        <family val="3"/>
      </rPr>
      <t>建设内容：</t>
    </r>
    <r>
      <rPr>
        <sz val="16"/>
        <rFont val="仿宋_GB2312"/>
        <family val="3"/>
      </rPr>
      <t>项目木栈道840</t>
    </r>
    <r>
      <rPr>
        <sz val="16"/>
        <rFont val="宋体"/>
        <family val="0"/>
      </rPr>
      <t>㎡</t>
    </r>
    <r>
      <rPr>
        <sz val="16"/>
        <rFont val="仿宋_GB2312"/>
        <family val="3"/>
      </rPr>
      <t>，停车场1900</t>
    </r>
    <r>
      <rPr>
        <sz val="16"/>
        <rFont val="宋体"/>
        <family val="0"/>
      </rPr>
      <t>㎡</t>
    </r>
    <r>
      <rPr>
        <sz val="16"/>
        <rFont val="仿宋_GB2312"/>
        <family val="3"/>
      </rPr>
      <t>，污水系统、雨水系统、园林喷淋给水系统、新建公共卫生间、化粪池。</t>
    </r>
    <r>
      <rPr>
        <b/>
        <sz val="16"/>
        <rFont val="仿宋_GB2312"/>
        <family val="3"/>
      </rPr>
      <t>群众受益：</t>
    </r>
    <r>
      <rPr>
        <sz val="16"/>
        <rFont val="仿宋_GB2312"/>
        <family val="3"/>
      </rPr>
      <t>参照当地农民工平均收入水平，主要工种来物报酬参照下列标准：普工250元/工日、瓦工350元/工日、砼工350元/工日、钢筋工350元/工日、架子工350元/工日、安装工350元/工日。预计可带动当地农村劳动力32人，预计发放劳务报酬124.25万元，人均增收3.88万元。发放劳务报酬金额占中央预算资金比重为31.06%。</t>
    </r>
    <r>
      <rPr>
        <b/>
        <sz val="16"/>
        <rFont val="仿宋_GB2312"/>
        <family val="3"/>
      </rPr>
      <t>项目经营主体：</t>
    </r>
    <r>
      <rPr>
        <sz val="16"/>
        <rFont val="仿宋_GB2312"/>
        <family val="3"/>
      </rPr>
      <t>城关区蔡公堂街道。</t>
    </r>
  </si>
  <si>
    <t>项目预计年均实现收益124.25万元，参照当地农民工平均收入水平，主要工种来物报酬参照下列标准：普工250元/工日、瓦工350元/工日、砼工350元/工日、钢筋工350元/工日、架子工350元/工日、安装工350元/工日。预计可带动当地农村劳动力32人，预计发放劳务报酬124.25万元，人均增收3.88万元。发放劳务报酬金额占中央预算资金比重为31.06%。</t>
  </si>
  <si>
    <t>城关区娘热街道吉苏村道路改造提升项目</t>
  </si>
  <si>
    <t>吉苏村</t>
  </si>
  <si>
    <r>
      <t>必要性：</t>
    </r>
    <r>
      <rPr>
        <sz val="16"/>
        <rFont val="仿宋_GB2312"/>
        <family val="3"/>
      </rPr>
      <t>项目建成后，对于完善城关区娘热街道基础设施的配套水平，增强娘热街道的吸纳能力和承载功能，改善城关区形象，扩大城市规模，提高城镇化率，缩小城乡差别，实现城乡统筹发展，发展农村经济等有着重要的意义。因此，本项目的建设是十分必要的。</t>
    </r>
    <r>
      <rPr>
        <b/>
        <sz val="16"/>
        <rFont val="仿宋_GB2312"/>
        <family val="3"/>
      </rPr>
      <t>可行性：</t>
    </r>
    <r>
      <rPr>
        <sz val="16"/>
        <rFont val="仿宋_GB2312"/>
        <family val="3"/>
      </rPr>
      <t>对于完善城关区娘热街道基础设施的配套水平，增强娘热街道的吸纳能力和承载功能，改善城关区形象，扩大城市规模，提高城镇化率，缩小城乡差别，实现城乡统筹发展，发展农村经济等有着重要的意义。因此，本项目的建设是十分必要的，在技术和经济上都是可行的。</t>
    </r>
    <r>
      <rPr>
        <b/>
        <sz val="16"/>
        <rFont val="仿宋_GB2312"/>
        <family val="3"/>
      </rPr>
      <t>建设内容：</t>
    </r>
    <r>
      <rPr>
        <sz val="16"/>
        <rFont val="仿宋_GB2312"/>
        <family val="3"/>
      </rPr>
      <t>道路改造提升830米，照明设施、雨污分离。现有道路大部分为土路，雨季长时间较为泥泞，严重影响村民出行，项目的建设将对村民的出行起到方便作用，提高村民的幸福指数。</t>
    </r>
    <r>
      <rPr>
        <b/>
        <sz val="16"/>
        <rFont val="仿宋_GB2312"/>
        <family val="3"/>
      </rPr>
      <t>群众受益：</t>
    </r>
    <r>
      <rPr>
        <sz val="16"/>
        <rFont val="仿宋_GB2312"/>
        <family val="3"/>
      </rPr>
      <t>农民工平均收入水平，主要工种劳务报酬参照下列标准：普工 240元/日、瓦工 450 元/日、砼工 420 元/日、钢筋工 500 元/日、支模工 350 元/日、安装工 420 元/日、一般技术工人 320 元/天。按照项目建设期人均务工 25 天计算，预计可带动农村劳动力 34 人，预计发放劳务报酬 82.02 万元，发放劳务报酬金额占总投资费比重为20.03%。</t>
    </r>
    <r>
      <rPr>
        <b/>
        <sz val="16"/>
        <rFont val="仿宋_GB2312"/>
        <family val="3"/>
      </rPr>
      <t>项目经营主体：</t>
    </r>
    <r>
      <rPr>
        <sz val="16"/>
        <rFont val="仿宋_GB2312"/>
        <family val="3"/>
      </rPr>
      <t>城关区娘热街道。</t>
    </r>
  </si>
  <si>
    <t>项目预计年均实现收益82.02万元，：农民工平均收入水平，主要工种劳务报酬参照下列标准：普工 240元/日、瓦工 450 元/日、砼工 420 元/日、钢筋工 500 元/日、支模工 350 元/日、安装工 420 元/日、一般技术工人 320 元/天。按照项目建设期人均务工 25 天计算，预计可带动农村劳动力 34 人，预计发放劳务报酬 82.02 万元，发放劳务报酬金额占总投资费比重为20.03%。</t>
  </si>
  <si>
    <t>城关区蔡公堂街道白定村3组农田水渠提升维修项目</t>
  </si>
  <si>
    <t>白定村3组</t>
  </si>
  <si>
    <r>
      <t>必要性：</t>
    </r>
    <r>
      <rPr>
        <sz val="16"/>
        <rFont val="仿宋_GB2312"/>
        <family val="3"/>
      </rPr>
      <t>由于当地原有水渠为土渠，渠道渗漏量大，水量损失严重，配水问题无法得到充分解决，现状工程范围内白定村约721亩耕地很难得到有效灌溉，缺水问题一直是制约当地农牧业生产发展的主要因素，这对当地农作物产量及质量的提高都有极大的限制。</t>
    </r>
    <r>
      <rPr>
        <b/>
        <sz val="16"/>
        <rFont val="仿宋_GB2312"/>
        <family val="3"/>
      </rPr>
      <t>可行性：</t>
    </r>
    <r>
      <rPr>
        <sz val="16"/>
        <rFont val="仿宋_GB2312"/>
        <family val="3"/>
      </rPr>
      <t>当地政府相当重视工程的建设，群众积极性较高，这对该工程建设的劳动力条件和管理条件有了很好的保障。</t>
    </r>
    <r>
      <rPr>
        <b/>
        <sz val="16"/>
        <rFont val="仿宋_GB2312"/>
        <family val="3"/>
      </rPr>
      <t>建设内容：</t>
    </r>
    <r>
      <rPr>
        <sz val="16"/>
        <rFont val="仿宋_GB2312"/>
        <family val="3"/>
      </rPr>
      <t>在原渠道旧址上改造渠道8条，共4640m；分水口共117座；拆除浆砌石渠道10m；拆除钢板渠道45m;过水面板50m；农用桥共11座。解决白定村3组721亩耕地灌溉问题。</t>
    </r>
  </si>
  <si>
    <t>提升改造</t>
  </si>
  <si>
    <t>产业配套项目，无收益。
项目受益群众户117户，项目受益群众人数388人，其中受益脱贫户数22户（含监测对象），受益脱贫人数71人（含监测对象）</t>
  </si>
  <si>
    <t>正在深化可研</t>
  </si>
  <si>
    <t>城关区夺底街道洛欧村农田水渠提升维修项目</t>
  </si>
  <si>
    <r>
      <t>必要性：</t>
    </r>
    <r>
      <rPr>
        <sz val="16"/>
        <rFont val="仿宋_GB2312"/>
        <family val="3"/>
      </rPr>
      <t>由于当地原有水渠为土渠，渠道渗漏量大，水量损失严重，配水问题无法得到充分解决，现状工程范围内洛欧村约345亩耕地很难得到有效灌溉，缺水问题一直是制约当地农牧业生产发展的主要因素，这对当地农作物产量及质量的提高都有极大的限制。</t>
    </r>
    <r>
      <rPr>
        <b/>
        <sz val="16"/>
        <rFont val="仿宋_GB2312"/>
        <family val="3"/>
      </rPr>
      <t>可行性：</t>
    </r>
    <r>
      <rPr>
        <sz val="16"/>
        <rFont val="仿宋_GB2312"/>
        <family val="3"/>
      </rPr>
      <t>当地政府相当重视工程的建设，群众积极性较高，这对该工程建设的劳动力条件和管理条件有了很好的保障。</t>
    </r>
    <r>
      <rPr>
        <b/>
        <sz val="16"/>
        <rFont val="仿宋_GB2312"/>
        <family val="3"/>
      </rPr>
      <t>建设内容：</t>
    </r>
    <r>
      <rPr>
        <sz val="16"/>
        <rFont val="仿宋_GB2312"/>
        <family val="3"/>
      </rPr>
      <t>在原渠道旧址上改造渠道32条，共6041m；其中渠道6009m，钢管32m；分水口共192座；拆除浆砌石渠道993m；拆除混凝土渠道618m;农用桥共11座，保障345亩耕地面积的灌溉。</t>
    </r>
  </si>
  <si>
    <t>产业配套项目，无收益。
项目受益群众户153户，项目受益群众人数608人，其中受益脱贫户数13户（含监测对象），受益脱贫人数78人（含监测对象）</t>
  </si>
  <si>
    <t>城关区夺底街道维巴村农田水渠提升维修项目</t>
  </si>
  <si>
    <t>维巴村</t>
  </si>
  <si>
    <r>
      <t>必要性：</t>
    </r>
    <r>
      <rPr>
        <sz val="16"/>
        <rFont val="仿宋_GB2312"/>
        <family val="3"/>
      </rPr>
      <t>由于当地原有水渠为土渠，渠道渗漏量大，水量损失严重，配水问题无法得到充分解决，现状工程范围内维巴村约286亩耕地很难得到有效灌溉，缺水问题一直是制约当地农牧业生产发展的主要因素，这对当地农作物产量及质量的提高都有极大的限制。</t>
    </r>
    <r>
      <rPr>
        <b/>
        <sz val="16"/>
        <rFont val="仿宋_GB2312"/>
        <family val="3"/>
      </rPr>
      <t>可行性：</t>
    </r>
    <r>
      <rPr>
        <sz val="16"/>
        <rFont val="仿宋_GB2312"/>
        <family val="3"/>
      </rPr>
      <t>当地政府相当重视工程的建设，群众积极性较高，这对该工程建设的劳动力条件和管理条件有了很好的保障。</t>
    </r>
    <r>
      <rPr>
        <b/>
        <sz val="16"/>
        <rFont val="仿宋_GB2312"/>
        <family val="3"/>
      </rPr>
      <t>建设内容：</t>
    </r>
    <r>
      <rPr>
        <sz val="16"/>
        <rFont val="仿宋_GB2312"/>
        <family val="3"/>
      </rPr>
      <t>在原渠道旧址上改造渠道5条，共1433m；分水口共55座；拆除浆砌石渠道1364m，农用桥共10座；过水面板1条，共6m；新建挡墙32m，保障286亩耕地面积的灌溉。</t>
    </r>
  </si>
  <si>
    <t>产业配套项目，无收益。
项目受益群众户420户，项目受益群众人数1300人，其中受益脱贫户数49户（含监测对象），受益脱贫人数130人（含监测对象）</t>
  </si>
  <si>
    <t>（三）巩固提升（人居环境整治）类</t>
  </si>
  <si>
    <t>加尔西村人居环境整治项目</t>
  </si>
  <si>
    <r>
      <t>必要性：</t>
    </r>
    <r>
      <rPr>
        <sz val="14"/>
        <rFont val="仿宋_GB2312"/>
        <family val="3"/>
      </rPr>
      <t>目前，28户的入户道路均为土路，大部分房屋位于斜坡上，雨季水土流失严重，道路雨水冲刷严重，同时污水直排，影响环境。</t>
    </r>
    <r>
      <rPr>
        <b/>
        <sz val="14"/>
        <rFont val="仿宋_GB2312"/>
        <family val="3"/>
      </rPr>
      <t>可行性：</t>
    </r>
    <r>
      <rPr>
        <sz val="14"/>
        <rFont val="仿宋_GB2312"/>
        <family val="3"/>
      </rPr>
      <t>场地卫生条件符合国家规范要求，适宜项目的建设。加尔西村距离城关区全程10公里，驾车大约25分钟，交通条件是可行的。供水供电都可从村里接，因此，本工程的施工供水供电可靠，能满足施工要求。项目建设材料均可在拉萨市、娘热街道就近购买，且当地施工技术较为成熟，施工条件良好。</t>
    </r>
    <r>
      <rPr>
        <b/>
        <sz val="14"/>
        <rFont val="仿宋_GB2312"/>
        <family val="3"/>
      </rPr>
      <t>建设内容：</t>
    </r>
    <r>
      <rPr>
        <sz val="14"/>
        <rFont val="仿宋_GB2312"/>
        <family val="3"/>
      </rPr>
      <t>对加尔西村五组、六组未硬化入户道路实施硬化工程，并对符合条件区域实施雨污分流工程。实施混凝土道路工程共计4495.43平米。雨水工程边沟共计675米，钢波纹管11米。污水工程新建污水主管共计961米，检查井50座，接户管420米，接户检查井21座等。设立微光路灯28盏等。</t>
    </r>
    <r>
      <rPr>
        <b/>
        <sz val="14"/>
        <rFont val="仿宋_GB2312"/>
        <family val="3"/>
      </rPr>
      <t>群众受益：</t>
    </r>
    <r>
      <rPr>
        <sz val="14"/>
        <rFont val="仿宋_GB2312"/>
        <family val="3"/>
      </rPr>
      <t>通过实施该项目能够解决28户140人的入户道路泥泞问题及排污问题，改善生活环境，提升生活质量。预计可带动当地农村劳动力超过30人，预计发放劳务报酬15万元。</t>
    </r>
    <r>
      <rPr>
        <b/>
        <sz val="14"/>
        <rFont val="仿宋_GB2312"/>
        <family val="3"/>
      </rPr>
      <t>项目管护主体：</t>
    </r>
    <r>
      <rPr>
        <sz val="14"/>
        <rFont val="仿宋_GB2312"/>
        <family val="3"/>
      </rPr>
      <t>加尔西村委会。</t>
    </r>
  </si>
  <si>
    <t>城关区乡村振兴局</t>
  </si>
  <si>
    <t>基础设施和改造项目，无收益。
项目受益群众户28户，项目受益群众人数140人，其中受益脱贫户数4户（含监测对象），受益脱贫人数15人（含监测对象）</t>
  </si>
  <si>
    <t>维巴村曲色组列玛夏玛片区巩固提升项目</t>
  </si>
  <si>
    <t>维巴村曲色组列玛夏玛片区</t>
  </si>
  <si>
    <r>
      <t>必要性：</t>
    </r>
    <r>
      <rPr>
        <sz val="14"/>
        <rFont val="仿宋_GB2312"/>
        <family val="3"/>
      </rPr>
      <t>现状住户房前屋后均为土路，晴天灰尘大、雨天道路泥泞不堪，现状无照明、无强弱电入地，架空线零乱不堪，存在安全隐患，且村内无排水管网收集系统，污水肆意排放，村内环境卫生极差，急需改善村内环境。片区位于维巴村曲色组下端近城市近郊，直接影响城市近郊城镇化发展，因此急需实施本项目。</t>
    </r>
    <r>
      <rPr>
        <b/>
        <sz val="14"/>
        <rFont val="仿宋_GB2312"/>
        <family val="3"/>
      </rPr>
      <t>可行性：</t>
    </r>
    <r>
      <rPr>
        <sz val="14"/>
        <rFont val="仿宋_GB2312"/>
        <family val="3"/>
      </rPr>
      <t>项目区域地理优势较好，施工过程中需要的各类建材均在拉萨周边建材市场能购买。</t>
    </r>
    <r>
      <rPr>
        <b/>
        <sz val="14"/>
        <rFont val="仿宋_GB2312"/>
        <family val="3"/>
      </rPr>
      <t>建设内容：</t>
    </r>
    <r>
      <rPr>
        <sz val="14"/>
        <rFont val="仿宋_GB2312"/>
        <family val="3"/>
      </rPr>
      <t>村内巷道硬化4672.01平米，道路边沟837.9米，给水管网2850米，污水管网4200米，太阳能路灯85套。</t>
    </r>
    <r>
      <rPr>
        <b/>
        <sz val="14"/>
        <rFont val="仿宋_GB2312"/>
        <family val="3"/>
      </rPr>
      <t>群众受益：</t>
    </r>
    <r>
      <rPr>
        <sz val="14"/>
        <rFont val="仿宋_GB2312"/>
        <family val="3"/>
      </rPr>
      <t>解决该片区约85户260人的生活环境，提高百姓幸福指数。预计可带动当地农村劳动力超过70人，预计发放劳务报酬80万元。</t>
    </r>
    <r>
      <rPr>
        <b/>
        <sz val="14"/>
        <rFont val="仿宋_GB2312"/>
        <family val="3"/>
      </rPr>
      <t>项目管护主体：</t>
    </r>
    <r>
      <rPr>
        <sz val="14"/>
        <rFont val="仿宋_GB2312"/>
        <family val="3"/>
      </rPr>
      <t>维巴村委会。</t>
    </r>
  </si>
  <si>
    <t>基础设施和改造项目，无收益。
项目受益群众户85户，项目受益群众人数260人，其中受益脱贫户数2户（含监测对象），受益脱贫人数11人（含监测对象）</t>
  </si>
  <si>
    <t>维巴村曲色组电厂大桥片区巩固提升项目</t>
  </si>
  <si>
    <t>夺底街道维巴村曲色组电厂大桥片区</t>
  </si>
  <si>
    <r>
      <t>必要性：</t>
    </r>
    <r>
      <rPr>
        <sz val="14"/>
        <rFont val="仿宋_GB2312"/>
        <family val="3"/>
      </rPr>
      <t>该片区均为落后村庄无完善的基础设施配套，目前该片道路主要以土路为主，道路宽窄不一且凹凸不平，无照明设施及污水管网，村内环境卫生较差，严重影响村容村貌，急需本项目的实施。</t>
    </r>
    <r>
      <rPr>
        <b/>
        <sz val="14"/>
        <rFont val="仿宋_GB2312"/>
        <family val="3"/>
      </rPr>
      <t>可行性：</t>
    </r>
    <r>
      <rPr>
        <sz val="14"/>
        <rFont val="仿宋_GB2312"/>
        <family val="3"/>
      </rPr>
      <t>拟建地点气候与气象均符合项目建设气候与气象要求，适宜项目建设。</t>
    </r>
    <r>
      <rPr>
        <b/>
        <sz val="14"/>
        <rFont val="仿宋_GB2312"/>
        <family val="3"/>
      </rPr>
      <t>建设内容：</t>
    </r>
    <r>
      <rPr>
        <sz val="14"/>
        <rFont val="仿宋_GB2312"/>
        <family val="3"/>
      </rPr>
      <t>村内巷道硬化5618.77平米，道路边沟1210米，给水管网2420米，污水管网3320米，太阳能路灯90套。</t>
    </r>
    <r>
      <rPr>
        <b/>
        <sz val="14"/>
        <rFont val="仿宋_GB2312"/>
        <family val="3"/>
      </rPr>
      <t>群众受益：</t>
    </r>
    <r>
      <rPr>
        <sz val="14"/>
        <rFont val="仿宋_GB2312"/>
        <family val="3"/>
      </rPr>
      <t>改善该片区约130户500人的生活居住条件。预计可带动当地农村劳动力超过80人，预计发放劳务报酬90万元。</t>
    </r>
    <r>
      <rPr>
        <b/>
        <sz val="14"/>
        <rFont val="仿宋_GB2312"/>
        <family val="3"/>
      </rPr>
      <t>项目管护主体：</t>
    </r>
    <r>
      <rPr>
        <sz val="14"/>
        <rFont val="仿宋_GB2312"/>
        <family val="3"/>
      </rPr>
      <t>维巴村委会。</t>
    </r>
  </si>
  <si>
    <t>基础设施和改造项目，无收益。
项目受益群众户130户，项目受益群众人数500人，其中受益脱贫户数8户（含监测对象），受益脱贫人数31人（含监测对象）</t>
  </si>
  <si>
    <t>维巴村曲色组堵布桑布片区巩固提升项目</t>
  </si>
  <si>
    <t>夺底街道维巴村曲色组堵布桑布片区</t>
  </si>
  <si>
    <r>
      <t>必要性：</t>
    </r>
    <r>
      <rPr>
        <sz val="14"/>
        <rFont val="仿宋_GB2312"/>
        <family val="3"/>
      </rPr>
      <t>该片区无完整的市政基础设施配套，房前屋后均为泥泞土路为主，无照明设施、无强弱电地下管线及污水管线，本项目的实施将完善基础设施条件，改善村庄形象，提升城市近郊面貌，实现城镇化快速发展，盘活地方经济，增加土地利用，满足区域经济发展对城市基础配套设施的基本要求。</t>
    </r>
    <r>
      <rPr>
        <b/>
        <sz val="14"/>
        <rFont val="仿宋_GB2312"/>
        <family val="3"/>
      </rPr>
      <t>可行性：</t>
    </r>
    <r>
      <rPr>
        <sz val="14"/>
        <rFont val="仿宋_GB2312"/>
        <family val="3"/>
      </rPr>
      <t>项目场地周边不存在有害物质排放源，无工业噪声干扰，无电磁波等物理污染源。周围无闹市、娱乐场所、垃圾站、传染病医院等。施工工艺简单可行，场地各种资源配套丰富满足施工要求。</t>
    </r>
    <r>
      <rPr>
        <b/>
        <sz val="14"/>
        <rFont val="仿宋_GB2312"/>
        <family val="3"/>
      </rPr>
      <t>建设内容：</t>
    </r>
    <r>
      <rPr>
        <sz val="14"/>
        <rFont val="仿宋_GB2312"/>
        <family val="3"/>
      </rPr>
      <t>村内巷道硬化4534.77平米，道路边沟922.8米，给水管网2676米，污水管网2676米，太阳能路灯80套。</t>
    </r>
    <r>
      <rPr>
        <b/>
        <sz val="14"/>
        <rFont val="仿宋_GB2312"/>
        <family val="3"/>
      </rPr>
      <t>群众受益：</t>
    </r>
    <r>
      <rPr>
        <sz val="14"/>
        <rFont val="仿宋_GB2312"/>
        <family val="3"/>
      </rPr>
      <t>解决该片区约90户360人的出行、生活、居住等民生问题。预计可带动当地农村劳动力超过40人，预计发放劳务报酬50万元。</t>
    </r>
    <r>
      <rPr>
        <b/>
        <sz val="14"/>
        <rFont val="仿宋_GB2312"/>
        <family val="3"/>
      </rPr>
      <t>项目管护主体：</t>
    </r>
    <r>
      <rPr>
        <sz val="14"/>
        <rFont val="仿宋_GB2312"/>
        <family val="3"/>
      </rPr>
      <t>维巴村委会。</t>
    </r>
  </si>
  <si>
    <t>基础设施和改造项目，无收益。
项目受益群众户90户，项目受益群众人数360人，其中受益脱贫户数5户（含监测对象），受益脱贫人数23人（含监测对象）</t>
  </si>
  <si>
    <t>白定村3组乡村综合整治提升项目</t>
  </si>
  <si>
    <r>
      <t>必要性：</t>
    </r>
    <r>
      <rPr>
        <sz val="13"/>
        <rFont val="仿宋_GB2312"/>
        <family val="3"/>
      </rPr>
      <t>3组村庄内次要道路和部分宅间道路均为土路或砂石路，无任何硬化，路况较差，坑洼不平，一到下雨或者下雪天气，道路泥泞不堪，对村民的交通出行造成了不便。次干道、宅间道路无交安设施。居民点未建设污水管网，排放混乱，影响了居民的生活水平。污水排放已经成为居民最关心的问题。组内仍未接通市政用水，用水安全得不到保障。组内垃圾收集点较少，存在垃圾乱扔，杂乱不堪的情况。本组雨水明沟使用过程中容易造成管沟堵塞，无法配套相应管理人员进行长期清掏，无法满足雨水排放要求。组内大部分路灯已经出现电线杆倾斜，电灯损坏，电线杂乱交错等问题，存在安全隐患。本工程建设完成后将极大的改善提升了白定村三组的基础设施。</t>
    </r>
    <r>
      <rPr>
        <b/>
        <sz val="13"/>
        <rFont val="仿宋_GB2312"/>
        <family val="3"/>
      </rPr>
      <t>可行性：</t>
    </r>
    <r>
      <rPr>
        <sz val="13"/>
        <rFont val="仿宋_GB2312"/>
        <family val="3"/>
      </rPr>
      <t>项目符合相关政策，符合拉萨市的发展和规划建设要求。从其经济效益还是社会效益来看，本项目的建设对当地的社会、经济的发展将起到极大的促进作用。本项目采用的技术方案都为成熟的技术方案，施工技术、施工条件都能满足建设的相关要求。本项目选址位于城关区白定村，紧邻318国道，交通十分便利。场地已具备相关配套设施。</t>
    </r>
    <r>
      <rPr>
        <b/>
        <sz val="13"/>
        <rFont val="仿宋_GB2312"/>
        <family val="3"/>
      </rPr>
      <t>建设内容：</t>
    </r>
    <r>
      <rPr>
        <sz val="13"/>
        <rFont val="仿宋_GB2312"/>
        <family val="3"/>
      </rPr>
      <t>此次工程建设混凝土道路工程7000</t>
    </r>
    <r>
      <rPr>
        <sz val="13"/>
        <rFont val="宋体"/>
        <family val="0"/>
      </rPr>
      <t>㎡</t>
    </r>
    <r>
      <rPr>
        <sz val="13"/>
        <rFont val="仿宋_GB2312"/>
        <family val="3"/>
      </rPr>
      <t>，宅间道路3400</t>
    </r>
    <r>
      <rPr>
        <sz val="13"/>
        <rFont val="宋体"/>
        <family val="0"/>
      </rPr>
      <t>㎡</t>
    </r>
    <r>
      <rPr>
        <sz val="13"/>
        <rFont val="仿宋_GB2312"/>
        <family val="3"/>
      </rPr>
      <t>，混凝土硬化2400</t>
    </r>
    <r>
      <rPr>
        <sz val="13"/>
        <rFont val="宋体"/>
        <family val="0"/>
      </rPr>
      <t>㎡</t>
    </r>
    <r>
      <rPr>
        <sz val="13"/>
        <rFont val="仿宋_GB2312"/>
        <family val="3"/>
      </rPr>
      <t>，给水工程7100m，消防工程3600m,污水工程6000m，雨水工程1700m，太阳能路灯120盏。</t>
    </r>
    <r>
      <rPr>
        <b/>
        <sz val="13"/>
        <rFont val="仿宋_GB2312"/>
        <family val="3"/>
      </rPr>
      <t>群众受益：</t>
    </r>
    <r>
      <rPr>
        <sz val="13"/>
        <rFont val="仿宋_GB2312"/>
        <family val="3"/>
      </rPr>
      <t>满足项目建设地389人左右的出行，解决122户村民的饮水和污水排放问题，其中受益脱贫户19户82人。此外，在项目建成将吸收企业对项目所在的投资，为本地村民增收拓宽渠道。预计可带动当地农村劳动力超过60人，预计发放劳务报酬70万元。</t>
    </r>
    <r>
      <rPr>
        <b/>
        <sz val="13"/>
        <rFont val="仿宋_GB2312"/>
        <family val="3"/>
      </rPr>
      <t>项目管护主体：</t>
    </r>
    <r>
      <rPr>
        <sz val="13"/>
        <rFont val="仿宋_GB2312"/>
        <family val="3"/>
      </rPr>
      <t>白定村委会。</t>
    </r>
  </si>
  <si>
    <t>基础设施和改造项目，无收益。
项目受益群众户122户，项目受益群众人数389人，其中受益脱贫户数19户（含监测对象），受益脱贫人数82人（含监测对象）</t>
  </si>
  <si>
    <t>白定村7组乡村综合整治提升项目</t>
  </si>
  <si>
    <t>白定村7组</t>
  </si>
  <si>
    <r>
      <t>必要性：</t>
    </r>
    <r>
      <rPr>
        <sz val="14"/>
        <rFont val="仿宋_GB2312"/>
        <family val="3"/>
      </rPr>
      <t>7组次要道路和部分宅间道路均为土路或砂石路，路况较差，坑洼不平，居民点未建设污水管网，排放混乱，影响了居民的生活水平；组内仍未接通市政用水，用水安全得不到保障。村内的雨水沟都为混凝土明沟，雨水沟沟壁状况基本完好。本组雨水明沟使用过程中容易造成管沟堵塞，部分沟渠已处于堵塞状态，无法满足雨水排放要求；本组主要道路两旁布置得有路灯，但是大部分路灯已经出现电线杆倾斜，电灯损坏，电线杂乱交错等问题，存在安全隐患。本工程建设完成后将极大的改善提升了白定村七组的基础设施。</t>
    </r>
    <r>
      <rPr>
        <b/>
        <sz val="14"/>
        <rFont val="仿宋_GB2312"/>
        <family val="3"/>
      </rPr>
      <t>可行性：</t>
    </r>
    <r>
      <rPr>
        <sz val="14"/>
        <rFont val="仿宋_GB2312"/>
        <family val="3"/>
      </rPr>
      <t>项目符合相关政策，符合拉萨市的发展和规划建设要求。从其经济效益还是社会效益来看，本项目的建设对当地的社会、经济的发展将起到极大的促进作用。本项目施工条件都能满足建设的相关要求。本项目有相应的政府配套资金支持，资金不影响项目建设的进度。本项目选址位于城关区白定村，紧邻318国道，交通十分便利。场地已具备相关配套设施。</t>
    </r>
    <r>
      <rPr>
        <b/>
        <sz val="14"/>
        <rFont val="仿宋_GB2312"/>
        <family val="3"/>
      </rPr>
      <t>建设内容：</t>
    </r>
    <r>
      <rPr>
        <sz val="14"/>
        <rFont val="仿宋_GB2312"/>
        <family val="3"/>
      </rPr>
      <t>此次工程建设混凝土道路工程3400</t>
    </r>
    <r>
      <rPr>
        <sz val="14"/>
        <rFont val="宋体"/>
        <family val="0"/>
      </rPr>
      <t>㎡</t>
    </r>
    <r>
      <rPr>
        <sz val="14"/>
        <rFont val="仿宋_GB2312"/>
        <family val="3"/>
      </rPr>
      <t>，宅间道路1500</t>
    </r>
    <r>
      <rPr>
        <sz val="14"/>
        <rFont val="宋体"/>
        <family val="0"/>
      </rPr>
      <t>㎡</t>
    </r>
    <r>
      <rPr>
        <sz val="14"/>
        <rFont val="仿宋_GB2312"/>
        <family val="3"/>
      </rPr>
      <t>，混凝土硬化2100</t>
    </r>
    <r>
      <rPr>
        <sz val="14"/>
        <rFont val="宋体"/>
        <family val="0"/>
      </rPr>
      <t>㎡</t>
    </r>
    <r>
      <rPr>
        <sz val="14"/>
        <rFont val="仿宋_GB2312"/>
        <family val="3"/>
      </rPr>
      <t>，给水工程4600m，消防工程2000m,污水工程4100m， 雨水工程1200m，太阳能路灯31盏。</t>
    </r>
    <r>
      <rPr>
        <b/>
        <sz val="14"/>
        <rFont val="仿宋_GB2312"/>
        <family val="3"/>
      </rPr>
      <t>群众受益：</t>
    </r>
    <r>
      <rPr>
        <sz val="14"/>
        <rFont val="仿宋_GB2312"/>
        <family val="3"/>
      </rPr>
      <t>满足项目建设地115人左右的出行，解决31户村民的饮水和污水排放问题，其中受益脱贫户3户11人。此外，在项目建成将吸收企业对项目所在的投资，能为本地村民增收拓宽渠道。预计可带动当地农村劳动力超过50人，预计发放劳务报酬60万元。</t>
    </r>
    <r>
      <rPr>
        <b/>
        <sz val="14"/>
        <rFont val="仿宋_GB2312"/>
        <family val="3"/>
      </rPr>
      <t>项目管护主体：</t>
    </r>
    <r>
      <rPr>
        <sz val="14"/>
        <rFont val="仿宋_GB2312"/>
        <family val="3"/>
      </rPr>
      <t>白定村委会。</t>
    </r>
  </si>
  <si>
    <t>基础设施和改造项目，无收益。
项目受益群众户31户，项目受益群众人数115人，其中受益脱贫户数3户（含监测对象），受益脱贫人数11人（含监测对象）</t>
  </si>
  <si>
    <t>二、达孜</t>
  </si>
  <si>
    <t>达孜区</t>
  </si>
  <si>
    <t>扎西岗村水渠提升及土地改良以奖待补项目</t>
  </si>
  <si>
    <t>扎西岗村</t>
  </si>
  <si>
    <r>
      <t>必要性：</t>
    </r>
    <r>
      <rPr>
        <sz val="14"/>
        <rFont val="仿宋_GB2312"/>
        <family val="3"/>
      </rPr>
      <t>目前该地因水渠年久失修，耕地也有很多石头，产值低，扎西岗村委会对这块集体土地进行改良用于饲草种植。</t>
    </r>
    <r>
      <rPr>
        <b/>
        <sz val="14"/>
        <rFont val="仿宋_GB2312"/>
        <family val="3"/>
      </rPr>
      <t>可行性：</t>
    </r>
    <r>
      <rPr>
        <sz val="14"/>
        <rFont val="仿宋_GB2312"/>
        <family val="3"/>
      </rPr>
      <t>2018年至2021年分别由西藏金麦穗有限公司和西藏泰成乳业有限公司承租用于种植燕麦草，现此耕地已退租。</t>
    </r>
    <r>
      <rPr>
        <b/>
        <sz val="14"/>
        <rFont val="仿宋_GB2312"/>
        <family val="3"/>
      </rPr>
      <t>建设内容：</t>
    </r>
    <r>
      <rPr>
        <sz val="14"/>
        <rFont val="仿宋_GB2312"/>
        <family val="3"/>
      </rPr>
      <t>扎西岗村于2016年开垦了一处空地，为村集体所有，面积为3260亩。一是对这块土地进行农田水渠改造提升，修缮水渠功能。二是对这块3000余亩的土地进行土地改良，用于种植饲草，壮大扎西岗村集体经济。</t>
    </r>
    <r>
      <rPr>
        <b/>
        <sz val="14"/>
        <rFont val="仿宋_GB2312"/>
        <family val="3"/>
      </rPr>
      <t>产业项目经营主体：</t>
    </r>
    <r>
      <rPr>
        <sz val="14"/>
        <rFont val="仿宋_GB2312"/>
        <family val="3"/>
      </rPr>
      <t>雪乡扎西岗村。</t>
    </r>
  </si>
  <si>
    <t>雪乡人民政府</t>
  </si>
  <si>
    <t>以工代赈项目，预计为农牧民施工队发放劳动报酬80万元</t>
  </si>
  <si>
    <t>正在办理相关前置手续</t>
  </si>
  <si>
    <t>雪普村集体经济油菜种植及加工设备厂房改造提升项目</t>
  </si>
  <si>
    <t>雪普村</t>
  </si>
  <si>
    <r>
      <t>必要性：</t>
    </r>
    <r>
      <rPr>
        <sz val="14"/>
        <rFont val="仿宋_GB2312"/>
        <family val="3"/>
      </rPr>
      <t>目前菜籽油榨油是手工进行的，榨出来的油成色并不理想，也会影响菜籽油的售卖。因此考虑到把菜籽油更好地提炼出来，需购买专门的榨油及炼油的一套设备。同时，由于目前的菜籽油厂房破旧，油菜花的种子会被老鼠等小动物破坏，因此菜籽油的厂房需要重建。</t>
    </r>
    <r>
      <rPr>
        <b/>
        <sz val="14"/>
        <rFont val="仿宋_GB2312"/>
        <family val="3"/>
      </rPr>
      <t>可行性：</t>
    </r>
    <r>
      <rPr>
        <sz val="14"/>
        <rFont val="仿宋_GB2312"/>
        <family val="3"/>
      </rPr>
      <t>一是在雪普村种植油菜花，打造千亩油菜花基地。二是现有的村委会集体经济菜籽油加工合作社进行设备更新、厂房扩建。</t>
    </r>
    <r>
      <rPr>
        <b/>
        <sz val="14"/>
        <rFont val="仿宋_GB2312"/>
        <family val="3"/>
      </rPr>
      <t>建设内容：</t>
    </r>
    <r>
      <rPr>
        <sz val="14"/>
        <rFont val="仿宋_GB2312"/>
        <family val="3"/>
      </rPr>
      <t>对两条菜籽油生产线进行改造提升，对厂房进行改造提升。</t>
    </r>
    <r>
      <rPr>
        <b/>
        <sz val="14"/>
        <rFont val="仿宋_GB2312"/>
        <family val="3"/>
      </rPr>
      <t>产业项目经营主体：</t>
    </r>
    <r>
      <rPr>
        <sz val="14"/>
        <rFont val="仿宋_GB2312"/>
        <family val="3"/>
      </rPr>
      <t>雪乡雪普村。</t>
    </r>
  </si>
  <si>
    <t>预计年收益40万元</t>
  </si>
  <si>
    <t>克日村将种繁育加工店建设项目</t>
  </si>
  <si>
    <t>克日村</t>
  </si>
  <si>
    <r>
      <t>必要性：</t>
    </r>
    <r>
      <rPr>
        <sz val="14"/>
        <rFont val="仿宋_GB2312"/>
        <family val="3"/>
      </rPr>
      <t>受益群众众多，受益范围广泛，对我乡乡村振兴、新农村建设起到积极地推动作用，项目完成后将极大程度提高我辖区种业发展。</t>
    </r>
    <r>
      <rPr>
        <b/>
        <sz val="14"/>
        <rFont val="仿宋_GB2312"/>
        <family val="3"/>
      </rPr>
      <t>可行性：</t>
    </r>
    <r>
      <rPr>
        <sz val="14"/>
        <rFont val="仿宋_GB2312"/>
        <family val="3"/>
      </rPr>
      <t>为支持我乡“三农”工作发展，提升基础设施建设水平。</t>
    </r>
    <r>
      <rPr>
        <b/>
        <sz val="14"/>
        <rFont val="仿宋_GB2312"/>
        <family val="3"/>
      </rPr>
      <t>建设内容：</t>
    </r>
    <r>
      <rPr>
        <sz val="14"/>
        <rFont val="仿宋_GB2312"/>
        <family val="3"/>
      </rPr>
      <t>在克日村委会内设置种子站购买种子包衣机房、车库、库房等附属设施建设。</t>
    </r>
    <r>
      <rPr>
        <b/>
        <sz val="14"/>
        <rFont val="仿宋_GB2312"/>
        <family val="3"/>
      </rPr>
      <t>群众受益：</t>
    </r>
    <r>
      <rPr>
        <sz val="14"/>
        <rFont val="仿宋_GB2312"/>
        <family val="3"/>
      </rPr>
      <t>受益群众众多，受益范围广泛，对我乡乡村振兴、新农村建设起到积极地推动作用，项目完成后将极大程度提高我辖区种业发展。</t>
    </r>
    <r>
      <rPr>
        <b/>
        <sz val="14"/>
        <rFont val="仿宋_GB2312"/>
        <family val="3"/>
      </rPr>
      <t>产业项目经营主体：</t>
    </r>
    <r>
      <rPr>
        <sz val="14"/>
        <rFont val="仿宋_GB2312"/>
        <family val="3"/>
      </rPr>
      <t>邦堆乡克日村。</t>
    </r>
  </si>
  <si>
    <t>邦堆乡人民政府</t>
  </si>
  <si>
    <t>预计年收益8万元</t>
  </si>
  <si>
    <t>岗日霓霞建筑垃圾回收制砖厂建设项目</t>
  </si>
  <si>
    <t>白纳村</t>
  </si>
  <si>
    <r>
      <t>必要性：</t>
    </r>
    <r>
      <rPr>
        <sz val="14"/>
        <rFont val="仿宋_GB2312"/>
        <family val="3"/>
      </rPr>
      <t>可以从根本上解决当地建筑固废物对环境造成的污染问题，还为德庆镇提供众多就业岗位，有效带动当地就业，促进经济发展。</t>
    </r>
    <r>
      <rPr>
        <b/>
        <sz val="14"/>
        <rFont val="仿宋_GB2312"/>
        <family val="3"/>
      </rPr>
      <t>可行性：</t>
    </r>
    <r>
      <rPr>
        <sz val="14"/>
        <rFont val="仿宋_GB2312"/>
        <family val="3"/>
      </rPr>
      <t>岗日霓霞建筑垃圾回收制砖厂维修改造项目遵循发展循环经济、废弃物综合利用的环保理念，利用固废物生产新型环保砖。</t>
    </r>
    <r>
      <rPr>
        <b/>
        <sz val="14"/>
        <rFont val="仿宋_GB2312"/>
        <family val="3"/>
      </rPr>
      <t>建设内容：</t>
    </r>
    <r>
      <rPr>
        <sz val="14"/>
        <rFont val="仿宋_GB2312"/>
        <family val="3"/>
      </rPr>
      <t>1、采购设备筛分给料机、颚式破碎机、欧版液压反击式破碎机、制砂机、圆振动筛2个、细砂回收一体机、洗砂机、皮带输送机9台（长11米至35米）、启动柜、钢构件、电料和电缆、安装费、混泥土、电磁除铁器、起重机、地磅；2、新建设备厂房A#2500</t>
    </r>
    <r>
      <rPr>
        <sz val="14"/>
        <rFont val="宋体"/>
        <family val="0"/>
      </rPr>
      <t>㎡</t>
    </r>
    <r>
      <rPr>
        <sz val="14"/>
        <rFont val="仿宋_GB2312"/>
        <family val="3"/>
      </rPr>
      <t>，B#厂房1500</t>
    </r>
    <r>
      <rPr>
        <sz val="14"/>
        <rFont val="宋体"/>
        <family val="0"/>
      </rPr>
      <t>㎡</t>
    </r>
    <r>
      <rPr>
        <sz val="14"/>
        <rFont val="仿宋_GB2312"/>
        <family val="3"/>
      </rPr>
      <t>（制砖养护房）；3、厂内道路硬化800</t>
    </r>
    <r>
      <rPr>
        <sz val="14"/>
        <rFont val="宋体"/>
        <family val="0"/>
      </rPr>
      <t>㎡</t>
    </r>
    <r>
      <rPr>
        <sz val="14"/>
        <rFont val="仿宋_GB2312"/>
        <family val="3"/>
      </rPr>
      <t>及产业用房配套设施；4、安装1000KVA变压器。</t>
    </r>
    <r>
      <rPr>
        <b/>
        <sz val="14"/>
        <rFont val="仿宋_GB2312"/>
        <family val="3"/>
      </rPr>
      <t>群众受益：</t>
    </r>
    <r>
      <rPr>
        <sz val="14"/>
        <rFont val="仿宋_GB2312"/>
        <family val="3"/>
      </rPr>
      <t>为德庆镇提供众多就业岗位，有效带动当地就业，促进经济发展。</t>
    </r>
    <r>
      <rPr>
        <b/>
        <sz val="14"/>
        <rFont val="仿宋_GB2312"/>
        <family val="3"/>
      </rPr>
      <t>产业项目经营主体：</t>
    </r>
    <r>
      <rPr>
        <sz val="14"/>
        <rFont val="仿宋_GB2312"/>
        <family val="3"/>
      </rPr>
      <t>德庆镇白纳村。</t>
    </r>
  </si>
  <si>
    <t>德庆镇人民政府</t>
  </si>
  <si>
    <t>受益76户304人，带动农牧民施工队增收50万元</t>
  </si>
  <si>
    <t>拉木村饲草种植项目</t>
  </si>
  <si>
    <t>拉木村</t>
  </si>
  <si>
    <r>
      <t>必要性：</t>
    </r>
    <r>
      <rPr>
        <sz val="14"/>
        <rFont val="仿宋_GB2312"/>
        <family val="3"/>
      </rPr>
      <t>现想将这468亩地用来种植优质饲草，壮大村集体经济。</t>
    </r>
    <r>
      <rPr>
        <b/>
        <sz val="14"/>
        <rFont val="仿宋_GB2312"/>
        <family val="3"/>
      </rPr>
      <t>可行性：</t>
    </r>
    <r>
      <rPr>
        <sz val="14"/>
        <rFont val="仿宋_GB2312"/>
        <family val="3"/>
      </rPr>
      <t>2018年拉木村开垦了一处空地，面积为468亩，归村集体所有。</t>
    </r>
    <r>
      <rPr>
        <b/>
        <sz val="14"/>
        <rFont val="仿宋_GB2312"/>
        <family val="3"/>
      </rPr>
      <t>建设内容：</t>
    </r>
    <r>
      <rPr>
        <sz val="14"/>
        <rFont val="仿宋_GB2312"/>
        <family val="3"/>
      </rPr>
      <t>1、购买饲草种子；2、土地平整468亩；3、维修支渠3处，支渠宽50公分、高50公分、长度约120米。</t>
    </r>
    <r>
      <rPr>
        <b/>
        <sz val="14"/>
        <rFont val="仿宋_GB2312"/>
        <family val="3"/>
      </rPr>
      <t>群众受益：</t>
    </r>
    <r>
      <rPr>
        <sz val="14"/>
        <rFont val="仿宋_GB2312"/>
        <family val="3"/>
      </rPr>
      <t>增加农牧民群众收入，实现增收。</t>
    </r>
    <r>
      <rPr>
        <b/>
        <sz val="14"/>
        <rFont val="仿宋_GB2312"/>
        <family val="3"/>
      </rPr>
      <t>产业项目经营主体：</t>
    </r>
    <r>
      <rPr>
        <sz val="14"/>
        <rFont val="仿宋_GB2312"/>
        <family val="3"/>
      </rPr>
      <t>章多乡拉木村。</t>
    </r>
  </si>
  <si>
    <t>章多乡人民政府</t>
  </si>
  <si>
    <t xml:space="preserve">受益156户468人，带动农牧民施工队增收12万元
</t>
  </si>
  <si>
    <t>塔杰乡集体经济林卡附属配套设施采购项目</t>
  </si>
  <si>
    <t>塔杰村、巴嘎雪村</t>
  </si>
  <si>
    <r>
      <t>必要性和可行性：</t>
    </r>
    <r>
      <rPr>
        <sz val="14"/>
        <rFont val="仿宋_GB2312"/>
        <family val="3"/>
      </rPr>
      <t>对塔杰村、巴嘎雪村已成型并收入可观、村集体经营的林卡点，进一步推动生态产业化、产业生态化，保护环境的同时壮大村集体经济。</t>
    </r>
    <r>
      <rPr>
        <b/>
        <sz val="14"/>
        <rFont val="仿宋_GB2312"/>
        <family val="3"/>
      </rPr>
      <t>建设内容：</t>
    </r>
    <r>
      <rPr>
        <sz val="14"/>
        <rFont val="仿宋_GB2312"/>
        <family val="3"/>
      </rPr>
      <t>采购40套帐篷、家具，5座移动厕所 等配套设施。</t>
    </r>
    <r>
      <rPr>
        <b/>
        <sz val="14"/>
        <rFont val="仿宋_GB2312"/>
        <family val="3"/>
      </rPr>
      <t>群众受益：</t>
    </r>
    <r>
      <rPr>
        <sz val="14"/>
        <rFont val="仿宋_GB2312"/>
        <family val="3"/>
      </rPr>
      <t>提高群众收入，尽可能多的解决群众就近就便就业，实现村集体经济分红。</t>
    </r>
    <r>
      <rPr>
        <b/>
        <sz val="14"/>
        <rFont val="仿宋_GB2312"/>
        <family val="3"/>
      </rPr>
      <t>产业项目经营主体：</t>
    </r>
    <r>
      <rPr>
        <sz val="14"/>
        <rFont val="仿宋_GB2312"/>
        <family val="3"/>
      </rPr>
      <t>塔杰乡塔杰村、巴嘎雪村。</t>
    </r>
  </si>
  <si>
    <t>塔杰乡人民政府</t>
  </si>
  <si>
    <t xml:space="preserve">受益641户2451人，带动村集体增收15万元
</t>
  </si>
  <si>
    <t>唐嘎乡庭院经济到户种植养殖项目</t>
  </si>
  <si>
    <t>穷达村、唐嘎村、罗普村</t>
  </si>
  <si>
    <r>
      <t>必要性和可行性：</t>
    </r>
    <r>
      <rPr>
        <sz val="14"/>
        <rFont val="仿宋_GB2312"/>
        <family val="3"/>
      </rPr>
      <t>达孜区唐嘎村由于涉及黑颈鹤自然保护区，进行规模养殖产业存在极大的困难，为确保产业振兴带动群众增收，同时避免规模化建设带来的生态环境问题。</t>
    </r>
    <r>
      <rPr>
        <b/>
        <sz val="14"/>
        <rFont val="仿宋_GB2312"/>
        <family val="3"/>
      </rPr>
      <t>建设内容：</t>
    </r>
    <r>
      <rPr>
        <sz val="14"/>
        <rFont val="仿宋_GB2312"/>
        <family val="3"/>
      </rPr>
      <t>唐嘎乡3个村（322户）其中一部分农户种植苹果、桃树等经济林果，另一部分进行到户养殖纯种藏鸡和纯种藏猪项目。</t>
    </r>
    <r>
      <rPr>
        <b/>
        <sz val="14"/>
        <rFont val="仿宋_GB2312"/>
        <family val="3"/>
      </rPr>
      <t>群众受益：</t>
    </r>
    <r>
      <rPr>
        <sz val="14"/>
        <rFont val="仿宋_GB2312"/>
        <family val="3"/>
      </rPr>
      <t>确保产业振兴带动群众增收，同时避免规模化建设带来的生态环境问题。</t>
    </r>
    <r>
      <rPr>
        <b/>
        <sz val="14"/>
        <rFont val="仿宋_GB2312"/>
        <family val="3"/>
      </rPr>
      <t>产业项目经营主体：</t>
    </r>
    <r>
      <rPr>
        <sz val="14"/>
        <rFont val="仿宋_GB2312"/>
        <family val="3"/>
      </rPr>
      <t>唐嘎乡穷达村、唐嘎村、罗普村。</t>
    </r>
  </si>
  <si>
    <t>农业农村局</t>
  </si>
  <si>
    <t xml:space="preserve">受益322户2370人，带动群众增收300万元
</t>
  </si>
  <si>
    <t>庭院经济</t>
  </si>
  <si>
    <t>白纳村林卡提升改造项目</t>
  </si>
  <si>
    <t>白纳村4组</t>
  </si>
  <si>
    <r>
      <t>必要性：</t>
    </r>
    <r>
      <rPr>
        <sz val="14"/>
        <rFont val="仿宋_GB2312"/>
        <family val="3"/>
      </rPr>
      <t>目前达孜区内林卡旅游景点众多且参差不齐，仅白纳沟内便有十余家林卡旅游点，大多为私人运营商负责运营管理，各林卡环境、基础设施、旅游人次等参差不齐。其中有多个林卡景点收益较好但规模较小，基础设施不够完善，帐篷少无法满足游客需求。因此，急需扩大规模，完善基础条件，从而满足更多游客的需求，提升林卡内的环境。</t>
    </r>
    <r>
      <rPr>
        <b/>
        <sz val="14"/>
        <rFont val="仿宋_GB2312"/>
        <family val="3"/>
      </rPr>
      <t>可行性：</t>
    </r>
    <r>
      <rPr>
        <sz val="14"/>
        <rFont val="仿宋_GB2312"/>
        <family val="3"/>
      </rPr>
      <t>提供集吃、住、行、游、养生于一体的综合旅游服务，提供以绿色、健康、休闲为核心的旅游，对达孜区旅游结构和旅游品质的完善与提升有着重要的战略意义。</t>
    </r>
    <r>
      <rPr>
        <b/>
        <sz val="14"/>
        <rFont val="仿宋_GB2312"/>
        <family val="3"/>
      </rPr>
      <t>建设内容：</t>
    </r>
    <r>
      <rPr>
        <sz val="14"/>
        <rFont val="仿宋_GB2312"/>
        <family val="3"/>
      </rPr>
      <t>白纳四组生态林卡内所需设施（帐篷、桌椅、实木等附属）提升改造。</t>
    </r>
    <r>
      <rPr>
        <b/>
        <sz val="14"/>
        <rFont val="仿宋_GB2312"/>
        <family val="3"/>
      </rPr>
      <t>群众参与收益：</t>
    </r>
    <r>
      <rPr>
        <sz val="14"/>
        <rFont val="仿宋_GB2312"/>
        <family val="3"/>
      </rPr>
      <t>带动村集体经济发展</t>
    </r>
  </si>
  <si>
    <t>达孜区文化和旅游局</t>
  </si>
  <si>
    <t xml:space="preserve">受益60户254人，带动村集体增收15万元
</t>
  </si>
  <si>
    <t>拉木村防洪工程</t>
  </si>
  <si>
    <r>
      <t>必要性：</t>
    </r>
    <r>
      <rPr>
        <sz val="14"/>
        <rFont val="仿宋_GB2312"/>
        <family val="3"/>
      </rPr>
      <t>工程治理河段仅有少量水利保护设施，工程标准低且不连续，每到汛期河床水位上涨后，河水淹没两侧的耕地及林草地，导致当地农牧业受到极大影响；洪水对阶地边缘冲刷，加重了河岸下蚀，使河道岸边逐年坍塌，导致当地耕地及林草地面积逐年减少，岸边人民的人身及财产安全受到严重威胁，极大的影响了当地群众的生产生活和农业可持续发展。</t>
    </r>
    <r>
      <rPr>
        <b/>
        <sz val="14"/>
        <rFont val="仿宋_GB2312"/>
        <family val="3"/>
      </rPr>
      <t>可行性：</t>
    </r>
    <r>
      <rPr>
        <sz val="14"/>
        <rFont val="仿宋_GB2312"/>
        <family val="3"/>
      </rPr>
      <t>工程实施将有效提高该区域防御洪水能力。将减少因洪水所造成的灾害损失，保护了当地人民群众耕地、草地、林地及牲畜的安全，为区域人民创造安全稳定的生产生活环境。</t>
    </r>
    <r>
      <rPr>
        <b/>
        <sz val="14"/>
        <rFont val="仿宋_GB2312"/>
        <family val="3"/>
      </rPr>
      <t>建设内容：</t>
    </r>
    <r>
      <rPr>
        <sz val="14"/>
        <rFont val="仿宋_GB2312"/>
        <family val="3"/>
      </rPr>
      <t>建设防洪堤总长3.85km;其中干流堤防长2.32km（左岸长度1.18km，右岸堤防长度1.14km。）；支流排洪渠长1.53km。</t>
    </r>
    <r>
      <rPr>
        <b/>
        <sz val="14"/>
        <rFont val="仿宋_GB2312"/>
        <family val="3"/>
      </rPr>
      <t>群众受益：</t>
    </r>
    <r>
      <rPr>
        <sz val="14"/>
        <rFont val="仿宋_GB2312"/>
        <family val="3"/>
      </rPr>
      <t>保护当地人民群众耕地、草地、林地及牲畜的安全，为区域人民创造安全稳定的生产生活环境。</t>
    </r>
    <r>
      <rPr>
        <b/>
        <sz val="14"/>
        <rFont val="仿宋_GB2312"/>
        <family val="3"/>
      </rPr>
      <t>项目经营主体：</t>
    </r>
    <r>
      <rPr>
        <sz val="14"/>
        <rFont val="仿宋_GB2312"/>
        <family val="3"/>
      </rPr>
      <t>达孜县章多乡拉木村。</t>
    </r>
  </si>
  <si>
    <t>达孜区水利局</t>
  </si>
  <si>
    <t>惠及群众251户934人</t>
  </si>
  <si>
    <t>已办理完成立项申请、可研评审</t>
  </si>
  <si>
    <t>章多村防洪渠建设项目</t>
  </si>
  <si>
    <t>章多乡章多村</t>
  </si>
  <si>
    <r>
      <t>必要性和可行性：</t>
    </r>
    <r>
      <rPr>
        <sz val="14"/>
        <rFont val="仿宋_GB2312"/>
        <family val="3"/>
      </rPr>
      <t>章多村三组山脚底部无有效排洪设施，且此处山洪无法排出，在特大暴雨来袭山洪排出量较大时，会严重威胁三组40余户生命财产安全，还会淹没600余亩耕地，给当地群众造成较大的损失，为积极避免不必要的损失，急需对该处防洪渠进行改扩建。前期经达孜区各行业部门论证具有一定可行性，项目涉及排洪道改扩建、防渗坑硬化两方面。</t>
    </r>
    <r>
      <rPr>
        <b/>
        <sz val="14"/>
        <rFont val="仿宋_GB2312"/>
        <family val="3"/>
      </rPr>
      <t>建设内容：</t>
    </r>
    <r>
      <rPr>
        <sz val="14"/>
        <rFont val="仿宋_GB2312"/>
        <family val="3"/>
      </rPr>
      <t>1、排洪渠道改扩建：原排洪渠道只是用土石块堆积成挡墙，暴雨后经不住强烈山洪冲刷，很容易形成缺口，严重威胁下方居住群众的生命财产安全，需对排洪道进行改扩建，长度约为6km,建议改为钢筋网笼式的排洪道。2、防渗坑硬化：因此处洪水无法对外排出，只能采取大坑慢渗的方法，且村委会每年都需要租用装载机、挖掘机进行不定期的清理，现需对大坑进行必要的改造，对大坑进行加深加固处理，底部依然采取渗漏状态，对大坑周围及上方采取硬化处理，挖掘两个大坑阶梯式进水，大坑周边假装防护措施。</t>
    </r>
    <r>
      <rPr>
        <b/>
        <sz val="14"/>
        <rFont val="仿宋_GB2312"/>
        <family val="3"/>
      </rPr>
      <t>群众受益：</t>
    </r>
    <r>
      <rPr>
        <sz val="14"/>
        <rFont val="仿宋_GB2312"/>
        <family val="3"/>
      </rPr>
      <t>保护当地人民生命财产安全，为区域人民创造安全稳定的生产生活环境。</t>
    </r>
    <r>
      <rPr>
        <b/>
        <sz val="14"/>
        <rFont val="仿宋_GB2312"/>
        <family val="3"/>
      </rPr>
      <t>项目经营主体：</t>
    </r>
    <r>
      <rPr>
        <sz val="14"/>
        <rFont val="仿宋_GB2312"/>
        <family val="3"/>
      </rPr>
      <t>章多乡章多村。</t>
    </r>
  </si>
  <si>
    <t>预计带动农牧民施工队增收80万元，保护山脚下40户365名群众及600余亩耕地安全，减少群众因山洪造成的损失。</t>
  </si>
  <si>
    <t>桑珠林村排洪沟建设项目</t>
  </si>
  <si>
    <t>桑珠林村</t>
  </si>
  <si>
    <r>
      <t>必要性和可行性：</t>
    </r>
    <r>
      <rPr>
        <sz val="14"/>
        <rFont val="仿宋_GB2312"/>
        <family val="3"/>
      </rPr>
      <t>1.桑珠林沟项目河段附近居住的村民以农业和牧业的第一产业为支柱，很大程度上靠天吃饭，极易受到自然灾害的影响，对农牧民们来说，一旦遭到严重的洪水灾害，一年甚至数年的积蓄都可能毁于一旦；其次在桑珠林沟项目河段右岸有木材加工厂、蔬菜大棚等产业，以往也多受夏季洪水的威胁，经济发展严重受限。2.项目区农牧民住宅靠近河道，洪水泛滥将直接威胁农牧民的生命安全。项目区有农牧民1024人（294户）。</t>
    </r>
    <r>
      <rPr>
        <b/>
        <sz val="14"/>
        <rFont val="仿宋_GB2312"/>
        <family val="3"/>
      </rPr>
      <t>建设内容</t>
    </r>
    <r>
      <rPr>
        <sz val="14"/>
        <rFont val="仿宋_GB2312"/>
        <family val="3"/>
      </rPr>
      <t>：新建排洪渠1405米;1#护岸（双边）975米;2#护岸（单边右岸）1070米;拆除原桑珠林干渠715米，拆除原铅丝石笼挡墙800米。</t>
    </r>
    <r>
      <rPr>
        <b/>
        <sz val="14"/>
        <rFont val="仿宋_GB2312"/>
        <family val="3"/>
      </rPr>
      <t>群众受益：</t>
    </r>
    <r>
      <rPr>
        <sz val="14"/>
        <rFont val="仿宋_GB2312"/>
        <family val="3"/>
      </rPr>
      <t>保护当地人民生命财产安全，为区域人民创造安全稳定的生产生活环境。</t>
    </r>
    <r>
      <rPr>
        <b/>
        <sz val="14"/>
        <rFont val="仿宋_GB2312"/>
        <family val="3"/>
      </rPr>
      <t>项目经营主体：</t>
    </r>
    <r>
      <rPr>
        <sz val="14"/>
        <rFont val="仿宋_GB2312"/>
        <family val="3"/>
      </rPr>
      <t>德庆镇桑珠林村。</t>
    </r>
  </si>
  <si>
    <t>惠及群众356户1024人</t>
  </si>
  <si>
    <t>邦堆乡岗吉康堆水塘提升改造工程</t>
  </si>
  <si>
    <t>邦堆乡克日村1组</t>
  </si>
  <si>
    <r>
      <t>必要性和可行性：</t>
    </r>
    <r>
      <rPr>
        <sz val="14"/>
        <rFont val="仿宋_GB2312"/>
        <family val="3"/>
      </rPr>
      <t>由于该水塘年久失修，蓄水池已无法满足当地百姓的农业生产要求，需维修、改造该水塘，以解决设计灌区在灌溉期的缺水问题。</t>
    </r>
    <r>
      <rPr>
        <b/>
        <sz val="14"/>
        <rFont val="仿宋_GB2312"/>
        <family val="3"/>
      </rPr>
      <t>建设内容</t>
    </r>
    <r>
      <rPr>
        <sz val="14"/>
        <rFont val="仿宋_GB2312"/>
        <family val="3"/>
      </rPr>
      <t>：建设沉砂池1座，闸阀保护井1座、下河踏步1座；出水钢管12m、溢流钢管13m、放水闸阀1套、排水棱体178m、防浪墙71m、管道工程（φ500PE管）36m、宣传牌1套（3个）、网围栏132m。</t>
    </r>
    <r>
      <rPr>
        <b/>
        <sz val="14"/>
        <rFont val="仿宋_GB2312"/>
        <family val="3"/>
      </rPr>
      <t>群众受益：</t>
    </r>
    <r>
      <rPr>
        <sz val="14"/>
        <rFont val="仿宋_GB2312"/>
        <family val="3"/>
      </rPr>
      <t>让当地百姓的农业生产用水得到保障，解决设计灌区在灌溉期的缺水问题。</t>
    </r>
    <r>
      <rPr>
        <b/>
        <sz val="14"/>
        <rFont val="仿宋_GB2312"/>
        <family val="3"/>
      </rPr>
      <t>项目经营主体：</t>
    </r>
    <r>
      <rPr>
        <sz val="14"/>
        <rFont val="仿宋_GB2312"/>
        <family val="3"/>
      </rPr>
      <t>达孜区邦堆乡克日村。</t>
    </r>
  </si>
  <si>
    <t>维修改造</t>
  </si>
  <si>
    <t>预计带动农牧民施工队增收26.114万元</t>
  </si>
  <si>
    <t>唐嘎村水渠提升改造项目</t>
  </si>
  <si>
    <t>唐嘎村</t>
  </si>
  <si>
    <r>
      <t>必要性和可行性：</t>
    </r>
    <r>
      <rPr>
        <sz val="14"/>
        <rFont val="仿宋_GB2312"/>
        <family val="3"/>
      </rPr>
      <t>一是唐嘎村耕地面积广阔、农业收入占比高，二是水渠年久失修，存在不同程度破损，影响正常灌溉。通过以工代赈方式进行水渠提升改造既能提升农业生产水平，又促进当地群众投工投劳增收。</t>
    </r>
    <r>
      <rPr>
        <b/>
        <sz val="14"/>
        <rFont val="仿宋_GB2312"/>
        <family val="3"/>
      </rPr>
      <t>建设内容：</t>
    </r>
    <r>
      <rPr>
        <sz val="14"/>
        <rFont val="仿宋_GB2312"/>
        <family val="3"/>
      </rPr>
      <t>提升改造水渠长度4000余米，涉及约6000亩农田灌溉。</t>
    </r>
    <r>
      <rPr>
        <b/>
        <sz val="14"/>
        <rFont val="仿宋_GB2312"/>
        <family val="3"/>
      </rPr>
      <t>群众受益：</t>
    </r>
    <r>
      <rPr>
        <sz val="14"/>
        <rFont val="仿宋_GB2312"/>
        <family val="3"/>
      </rPr>
      <t>使群众就近就便就业，增加群众收入。</t>
    </r>
    <r>
      <rPr>
        <b/>
        <sz val="14"/>
        <rFont val="仿宋_GB2312"/>
        <family val="3"/>
      </rPr>
      <t>项目经营主体：</t>
    </r>
    <r>
      <rPr>
        <sz val="14"/>
        <rFont val="仿宋_GB2312"/>
        <family val="3"/>
      </rPr>
      <t>唐嘎乡唐嘎村。</t>
    </r>
  </si>
  <si>
    <t>唐嘎乡人民政府</t>
  </si>
  <si>
    <t>预计带动农牧民施工队增收80万元</t>
  </si>
  <si>
    <t>雪普村农田灌溉水渠提升改造项目</t>
  </si>
  <si>
    <t>雪普村4、5组</t>
  </si>
  <si>
    <r>
      <t>必要性和可行性：</t>
    </r>
    <r>
      <rPr>
        <sz val="14"/>
        <rFont val="仿宋_GB2312"/>
        <family val="3"/>
      </rPr>
      <t>雪普村4组与5组水渠年久失修，主体为土石结构，该水渠涉及雪普村两个组80户370人，农田灌溉面积达720亩。</t>
    </r>
    <r>
      <rPr>
        <b/>
        <sz val="14"/>
        <rFont val="仿宋_GB2312"/>
        <family val="3"/>
      </rPr>
      <t>建设内容：</t>
    </r>
    <r>
      <rPr>
        <sz val="14"/>
        <rFont val="仿宋_GB2312"/>
        <family val="3"/>
      </rPr>
      <t>修建一条水渠2820米，其中涉及管道埋深段总长2000米，暗渠20米，另外包含分水闸10座、农用机耕桥1座、涵管3座、沉砂池20座等维修内容。</t>
    </r>
    <r>
      <rPr>
        <b/>
        <sz val="14"/>
        <rFont val="仿宋_GB2312"/>
        <family val="3"/>
      </rPr>
      <t>群众受益：</t>
    </r>
    <r>
      <rPr>
        <sz val="14"/>
        <rFont val="仿宋_GB2312"/>
        <family val="3"/>
      </rPr>
      <t>完善产业配套基础设施建设，减轻生产成本</t>
    </r>
    <r>
      <rPr>
        <b/>
        <sz val="14"/>
        <rFont val="仿宋_GB2312"/>
        <family val="3"/>
      </rPr>
      <t>。项目经营主体：</t>
    </r>
    <r>
      <rPr>
        <sz val="14"/>
        <rFont val="仿宋_GB2312"/>
        <family val="3"/>
      </rPr>
      <t>雪乡雪普村。</t>
    </r>
  </si>
  <si>
    <t>预计带动农牧民施工队增收50.012万元</t>
  </si>
  <si>
    <t>发改委以工代赈项目</t>
  </si>
  <si>
    <t>穷达村水渠提升改造项目</t>
  </si>
  <si>
    <t>穷达村1、2、3组</t>
  </si>
  <si>
    <r>
      <t>必要性和可行性：</t>
    </r>
    <r>
      <rPr>
        <sz val="14"/>
        <rFont val="仿宋_GB2312"/>
        <family val="3"/>
      </rPr>
      <t>唐嘎乡穷达村1、2、3组水渠部分渠段破损较严重，影响正常灌溉。该项目的实施一是能够保障项目地正常农业生产，二是以以工代赈方式增加群众务工收入。</t>
    </r>
    <r>
      <rPr>
        <b/>
        <sz val="14"/>
        <rFont val="仿宋_GB2312"/>
        <family val="3"/>
      </rPr>
      <t>建设内容：</t>
    </r>
    <r>
      <rPr>
        <sz val="14"/>
        <rFont val="仿宋_GB2312"/>
        <family val="3"/>
      </rPr>
      <t>提升改造水渠长度3000余米用于灌溉农田3000亩农田。</t>
    </r>
    <r>
      <rPr>
        <b/>
        <sz val="14"/>
        <rFont val="仿宋_GB2312"/>
        <family val="3"/>
      </rPr>
      <t>群众受益：</t>
    </r>
    <r>
      <rPr>
        <sz val="14"/>
        <rFont val="仿宋_GB2312"/>
        <family val="3"/>
      </rPr>
      <t>完善产业配套基础设施建设，减轻生产成本。</t>
    </r>
    <r>
      <rPr>
        <b/>
        <sz val="14"/>
        <rFont val="仿宋_GB2312"/>
        <family val="3"/>
      </rPr>
      <t>项目经营主体：</t>
    </r>
    <r>
      <rPr>
        <sz val="14"/>
        <rFont val="仿宋_GB2312"/>
        <family val="3"/>
      </rPr>
      <t>唐嘎乡穷达村。</t>
    </r>
  </si>
  <si>
    <t>预计带动农牧民施工队增收70万元</t>
  </si>
  <si>
    <t>德庆村7、8组农田灌溉水渠建设项目</t>
  </si>
  <si>
    <t>德庆村7、8组</t>
  </si>
  <si>
    <r>
      <t>必要性和可行性：</t>
    </r>
    <r>
      <rPr>
        <sz val="14"/>
        <rFont val="仿宋_GB2312"/>
        <family val="3"/>
      </rPr>
      <t>德庆村7、8组农田灌溉的水渠多处出现裂痕、倒塌、渗水、甚至个别渠段渗水，影响周边群众住房安全，需要对该段水渠进行提升改造，以达到提高农田灌溉效能和农户增产、增收目的。</t>
    </r>
    <r>
      <rPr>
        <b/>
        <sz val="14"/>
        <rFont val="仿宋_GB2312"/>
        <family val="3"/>
      </rPr>
      <t>建设内容：</t>
    </r>
    <r>
      <rPr>
        <sz val="14"/>
        <rFont val="仿宋_GB2312"/>
        <family val="3"/>
      </rPr>
      <t>对500米水渠进行提升改造。</t>
    </r>
    <r>
      <rPr>
        <b/>
        <sz val="14"/>
        <rFont val="仿宋_GB2312"/>
        <family val="3"/>
      </rPr>
      <t>群众受益：</t>
    </r>
    <r>
      <rPr>
        <sz val="14"/>
        <rFont val="仿宋_GB2312"/>
        <family val="3"/>
      </rPr>
      <t>保护当地人民生命财产安全，完善产业配套基础设施建设，减轻生产成本，为区域人民创造安全稳定的生产生活环境。</t>
    </r>
    <r>
      <rPr>
        <b/>
        <sz val="14"/>
        <rFont val="仿宋_GB2312"/>
        <family val="3"/>
      </rPr>
      <t>项目经营主体：</t>
    </r>
    <r>
      <rPr>
        <sz val="14"/>
        <rFont val="仿宋_GB2312"/>
        <family val="3"/>
      </rPr>
      <t>德庆镇德庆村。</t>
    </r>
  </si>
  <si>
    <t>达孜区德庆镇人民政府</t>
  </si>
  <si>
    <t>预计带动农牧民施工队增收12万元</t>
  </si>
  <si>
    <t>德庆村5、6组农田灌溉水渠建设项目</t>
  </si>
  <si>
    <t>德庆村5组、6组</t>
  </si>
  <si>
    <r>
      <t>必要性和可行性：</t>
    </r>
    <r>
      <rPr>
        <sz val="14"/>
        <rFont val="仿宋_GB2312"/>
        <family val="3"/>
      </rPr>
      <t>德庆村5、6组农田灌溉水渠现状为泥土结构水渠，灌溉效率低、不稳定，不满足该段67户400余亩农田灌溉需求，提高农田灌溉效率、增加农作物产量，降低病虫害影响。项目经营主体：德庆镇德庆村。</t>
    </r>
    <r>
      <rPr>
        <b/>
        <sz val="14"/>
        <rFont val="仿宋_GB2312"/>
        <family val="3"/>
      </rPr>
      <t>建设内容：</t>
    </r>
    <r>
      <rPr>
        <sz val="14"/>
        <rFont val="仿宋_GB2312"/>
        <family val="3"/>
      </rPr>
      <t>对4000米水渠进行提升改造。</t>
    </r>
    <r>
      <rPr>
        <b/>
        <sz val="14"/>
        <rFont val="仿宋_GB2312"/>
        <family val="3"/>
      </rPr>
      <t>群众受益：</t>
    </r>
    <r>
      <rPr>
        <sz val="14"/>
        <rFont val="仿宋_GB2312"/>
        <family val="3"/>
      </rPr>
      <t>完善产业配套基础设施建设，减轻生产成本。</t>
    </r>
  </si>
  <si>
    <t>白纳村农田灌溉水渠建设项目</t>
  </si>
  <si>
    <t>白纳村2组、3组</t>
  </si>
  <si>
    <r>
      <t>必要性和可行性：</t>
    </r>
    <r>
      <rPr>
        <sz val="14"/>
        <rFont val="仿宋_GB2312"/>
        <family val="3"/>
      </rPr>
      <t>白纳村2、3组农田濯溉水渠于2011年建成并使用，因年久失修造成水渠破损严重，不能满足该段90户805.69亩农田灌溉需求。</t>
    </r>
    <r>
      <rPr>
        <b/>
        <sz val="14"/>
        <rFont val="仿宋_GB2312"/>
        <family val="3"/>
      </rPr>
      <t>建设内容：</t>
    </r>
    <r>
      <rPr>
        <sz val="14"/>
        <rFont val="仿宋_GB2312"/>
        <family val="3"/>
      </rPr>
      <t>对该段水渠3200米进行提升改造，增加两处涵洞。</t>
    </r>
    <r>
      <rPr>
        <b/>
        <sz val="14"/>
        <rFont val="仿宋_GB2312"/>
        <family val="3"/>
      </rPr>
      <t>群众受益：</t>
    </r>
    <r>
      <rPr>
        <sz val="14"/>
        <rFont val="仿宋_GB2312"/>
        <family val="3"/>
      </rPr>
      <t>完善产业配套基础设施建设，减轻生产成本。</t>
    </r>
    <r>
      <rPr>
        <b/>
        <sz val="14"/>
        <rFont val="仿宋_GB2312"/>
        <family val="3"/>
      </rPr>
      <t>项目经营主体：</t>
    </r>
    <r>
      <rPr>
        <sz val="14"/>
        <rFont val="仿宋_GB2312"/>
        <family val="3"/>
      </rPr>
      <t>德庆镇白纳村。</t>
    </r>
  </si>
  <si>
    <t>预计带动农牧民施工队增收76万元</t>
  </si>
  <si>
    <t>新仓村农田灌溉水渠提升改造项目</t>
  </si>
  <si>
    <t>新仓村3、4组</t>
  </si>
  <si>
    <r>
      <t>必要性和可行性：</t>
    </r>
    <r>
      <rPr>
        <sz val="14"/>
        <rFont val="仿宋_GB2312"/>
        <family val="3"/>
      </rPr>
      <t>达孜区新仓村3、4组农田灌溉水渠因年久失修，导致群众农业灌溉存在困难，项目选址点不涉及保护区，目前已完成工程设计。</t>
    </r>
    <r>
      <rPr>
        <b/>
        <sz val="14"/>
        <rFont val="仿宋_GB2312"/>
        <family val="3"/>
      </rPr>
      <t>建设内容：</t>
    </r>
    <r>
      <rPr>
        <sz val="14"/>
        <rFont val="仿宋_GB2312"/>
        <family val="3"/>
      </rPr>
      <t>原址新建矩形钢筋混凝土渠道3.5km，穿路箱涵11座，穿沟建筑物9座，原址新建简易取水口1座。</t>
    </r>
    <r>
      <rPr>
        <b/>
        <sz val="14"/>
        <rFont val="仿宋_GB2312"/>
        <family val="3"/>
      </rPr>
      <t>群众受益：</t>
    </r>
    <r>
      <rPr>
        <sz val="14"/>
        <rFont val="仿宋_GB2312"/>
        <family val="3"/>
      </rPr>
      <t>完善产业配套基础设施建设，减轻生产成本。</t>
    </r>
    <r>
      <rPr>
        <b/>
        <sz val="14"/>
        <rFont val="仿宋_GB2312"/>
        <family val="3"/>
      </rPr>
      <t>项目经营主体：</t>
    </r>
    <r>
      <rPr>
        <sz val="14"/>
        <rFont val="仿宋_GB2312"/>
        <family val="3"/>
      </rPr>
      <t>德庆镇新仓村。</t>
    </r>
  </si>
  <si>
    <t>达孜区农业农村局</t>
  </si>
  <si>
    <t>叶巴村村组道路工程建设项目</t>
  </si>
  <si>
    <t>叶巴村17组</t>
  </si>
  <si>
    <r>
      <t>必要性和可行性：</t>
    </r>
    <r>
      <rPr>
        <sz val="14"/>
        <rFont val="仿宋_GB2312"/>
        <family val="3"/>
      </rPr>
      <t>项目建成后，全面改善叶巴村17组的交通条件，方便群众出行，提高生产效率，促进机械化农业发展进程，增强叶巴村经济可持续发展能力。</t>
    </r>
    <r>
      <rPr>
        <b/>
        <sz val="14"/>
        <rFont val="仿宋_GB2312"/>
        <family val="3"/>
      </rPr>
      <t>建设内容：</t>
    </r>
    <r>
      <rPr>
        <sz val="14"/>
        <rFont val="仿宋_GB2312"/>
        <family val="3"/>
      </rPr>
      <t>修建长2.85公里，路面4.5米宽加2X0.25米路肩，混凝土路面，小桥一座（1x13米） 。</t>
    </r>
    <r>
      <rPr>
        <b/>
        <sz val="14"/>
        <rFont val="仿宋_GB2312"/>
        <family val="3"/>
      </rPr>
      <t>群众受益：</t>
    </r>
    <r>
      <rPr>
        <sz val="14"/>
        <rFont val="仿宋_GB2312"/>
        <family val="3"/>
      </rPr>
      <t>增强叶巴村经济可持续发展能力。</t>
    </r>
    <r>
      <rPr>
        <b/>
        <sz val="14"/>
        <rFont val="仿宋_GB2312"/>
        <family val="3"/>
      </rPr>
      <t>项目经营主体：</t>
    </r>
    <r>
      <rPr>
        <sz val="14"/>
        <rFont val="仿宋_GB2312"/>
        <family val="3"/>
      </rPr>
      <t>邦堆乡叶巴村。</t>
    </r>
  </si>
  <si>
    <t>达孜区交通局</t>
  </si>
  <si>
    <t>（四）宜居宜业和美乡村类</t>
  </si>
  <si>
    <t>拉木村宜居宜业和美乡村建设项目</t>
  </si>
  <si>
    <r>
      <t>必要性和可行性：</t>
    </r>
    <r>
      <rPr>
        <sz val="14"/>
        <rFont val="仿宋_GB2312"/>
        <family val="3"/>
      </rPr>
      <t>改善提升拉木村整体村容村貌，展现新农村新风貌。方便6个小组890人的出行，改变雨、污水直排的现状。</t>
    </r>
    <r>
      <rPr>
        <b/>
        <sz val="14"/>
        <rFont val="仿宋_GB2312"/>
        <family val="3"/>
      </rPr>
      <t>建设内容：</t>
    </r>
    <r>
      <rPr>
        <sz val="14"/>
        <rFont val="仿宋_GB2312"/>
        <family val="3"/>
      </rPr>
      <t>村内道路整治、给排水、雨污水处理、太阳能路灯庭院整治等附属设施。</t>
    </r>
    <r>
      <rPr>
        <b/>
        <sz val="14"/>
        <rFont val="仿宋_GB2312"/>
        <family val="3"/>
      </rPr>
      <t>群众受益：</t>
    </r>
    <r>
      <rPr>
        <sz val="14"/>
        <rFont val="仿宋_GB2312"/>
        <family val="3"/>
      </rPr>
      <t>以补助形式，参与项目建设，增加群众收入。</t>
    </r>
    <r>
      <rPr>
        <b/>
        <sz val="14"/>
        <rFont val="仿宋_GB2312"/>
        <family val="3"/>
      </rPr>
      <t>项目经营主体：</t>
    </r>
    <r>
      <rPr>
        <sz val="14"/>
        <rFont val="仿宋_GB2312"/>
        <family val="3"/>
      </rPr>
      <t>章多乡拉木村。</t>
    </r>
  </si>
  <si>
    <t>达孜区乡村振兴局</t>
  </si>
  <si>
    <t>预计带动农牧民施工队增收300万元</t>
  </si>
  <si>
    <t>主西村宜居宜业和美乡村建设项目</t>
  </si>
  <si>
    <t>主西村</t>
  </si>
  <si>
    <r>
      <t>必要性和可行性：</t>
    </r>
    <r>
      <rPr>
        <sz val="14"/>
        <rFont val="仿宋_GB2312"/>
        <family val="3"/>
      </rPr>
      <t>改善主西村整体村容村貌，展现新农村新风貌。方便6个小组1400人的出行，改变雨、污水直排的现状。</t>
    </r>
    <r>
      <rPr>
        <b/>
        <sz val="14"/>
        <rFont val="仿宋_GB2312"/>
        <family val="3"/>
      </rPr>
      <t>建设内容：</t>
    </r>
    <r>
      <rPr>
        <sz val="14"/>
        <rFont val="仿宋_GB2312"/>
        <family val="3"/>
      </rPr>
      <t>村内道路整治、给排水、雨污水处理、太阳能路灯庭院整治等附属设施。</t>
    </r>
    <r>
      <rPr>
        <b/>
        <sz val="14"/>
        <rFont val="仿宋_GB2312"/>
        <family val="3"/>
      </rPr>
      <t>群众受益：</t>
    </r>
    <r>
      <rPr>
        <sz val="14"/>
        <rFont val="仿宋_GB2312"/>
        <family val="3"/>
      </rPr>
      <t>参与项目建设，实现群众增收。</t>
    </r>
    <r>
      <rPr>
        <b/>
        <sz val="14"/>
        <rFont val="仿宋_GB2312"/>
        <family val="3"/>
      </rPr>
      <t>项目经营主体：</t>
    </r>
    <r>
      <rPr>
        <sz val="14"/>
        <rFont val="仿宋_GB2312"/>
        <family val="3"/>
      </rPr>
      <t>塔杰乡主西村。</t>
    </r>
  </si>
  <si>
    <t>（六）扶贫贷款贴息类</t>
  </si>
  <si>
    <t>达孜区2023年扶贫小额到户贷款贴息</t>
  </si>
  <si>
    <t>全区2023年扶贫小额贷款（扶贫到户贷款）贴息资金。</t>
  </si>
  <si>
    <t>三、堆龙德庆区</t>
  </si>
  <si>
    <t>堆龙德庆区</t>
  </si>
  <si>
    <t>宇妥林卡乡村旅游建设项目</t>
  </si>
  <si>
    <t>邱桑村</t>
  </si>
  <si>
    <r>
      <t>必要性：</t>
    </r>
    <r>
      <rPr>
        <sz val="13"/>
        <rFont val="仿宋_GB2312"/>
        <family val="3"/>
      </rPr>
      <t>本项目通过对林卡的改造和新建部分功能，来完善基础设施的建设，提升林卡的收益，满足游客对多元化旅游的需求；促进旅游经济的发展的同时也可带动手工艺品、农副产品等产业的发展，为村民提供增收的渠道，达到巩固脱贫攻坚成果的目的，助力邱桑村乡村振兴；提供更多的就业岗位，扩大结业需要，落实旅游业成为促就业、惠民生的重要举措。</t>
    </r>
    <r>
      <rPr>
        <b/>
        <sz val="13"/>
        <rFont val="仿宋_GB2312"/>
        <family val="3"/>
      </rPr>
      <t>可行性：</t>
    </r>
    <r>
      <rPr>
        <sz val="13"/>
        <rFont val="仿宋_GB2312"/>
        <family val="3"/>
      </rPr>
      <t>项目选址位于邱桑村1组，为宇妥云丹贡布诞生地，有着良好的地理位置和自然资源，邱桑村作为文化名村同时也有着深厚的文化底蕴，项目用地的水电管网、道路设施已完善，故建设条件可行；每年通过向村集体分红，提供部分工作岗位，得到村集体和村民的支持，群众基础可行；项目建设也符合相关８文旅政策，政策条件可行。</t>
    </r>
    <r>
      <rPr>
        <b/>
        <sz val="13"/>
        <rFont val="仿宋_GB2312"/>
        <family val="3"/>
      </rPr>
      <t>建设内容：</t>
    </r>
    <r>
      <rPr>
        <sz val="13"/>
        <rFont val="仿宋_GB2312"/>
        <family val="3"/>
      </rPr>
      <t>项目用地面积8300</t>
    </r>
    <r>
      <rPr>
        <sz val="13"/>
        <rFont val="宋体"/>
        <family val="0"/>
      </rPr>
      <t>㎡</t>
    </r>
    <r>
      <rPr>
        <sz val="13"/>
        <rFont val="仿宋_GB2312"/>
        <family val="3"/>
      </rPr>
      <t>，位于邱桑村1组林卡地块，植被茂密，溪水穿流而过，环境优美，现有一层藏药浴建筑1栋，一层藏药房1栋，一层超市1栋，二层林卡包间4栋，帐篷3顶，一层临时板房餐厨房1栋，现有建筑设施陈旧，园区配套不足；为完善林卡功能，项目新建1栋二层民宿522.34</t>
    </r>
    <r>
      <rPr>
        <sz val="13"/>
        <rFont val="宋体"/>
        <family val="0"/>
      </rPr>
      <t>㎡</t>
    </r>
    <r>
      <rPr>
        <sz val="13"/>
        <rFont val="仿宋_GB2312"/>
        <family val="3"/>
      </rPr>
      <t>，改造1栋一层藏药浴592.92</t>
    </r>
    <r>
      <rPr>
        <sz val="13"/>
        <rFont val="宋体"/>
        <family val="0"/>
      </rPr>
      <t>㎡</t>
    </r>
    <r>
      <rPr>
        <sz val="13"/>
        <rFont val="仿宋_GB2312"/>
        <family val="3"/>
      </rPr>
      <t>，改造1栋一层超市30</t>
    </r>
    <r>
      <rPr>
        <sz val="13"/>
        <rFont val="宋体"/>
        <family val="0"/>
      </rPr>
      <t>㎡</t>
    </r>
    <r>
      <rPr>
        <sz val="13"/>
        <rFont val="仿宋_GB2312"/>
        <family val="3"/>
      </rPr>
      <t>；园区绿化提升（环境整治）1项，水系提升约280米，园路提升约400</t>
    </r>
    <r>
      <rPr>
        <sz val="13"/>
        <rFont val="宋体"/>
        <family val="0"/>
      </rPr>
      <t>㎡</t>
    </r>
    <r>
      <rPr>
        <sz val="13"/>
        <rFont val="仿宋_GB2312"/>
        <family val="3"/>
      </rPr>
      <t>，小桥改造2个，坐凳20个，垃圾桶10个，导视系统1项，照明工程1项；设备购置1项（含家具，儿童活动设施)。</t>
    </r>
    <r>
      <rPr>
        <b/>
        <sz val="13"/>
        <rFont val="仿宋_GB2312"/>
        <family val="3"/>
      </rPr>
      <t>项目经营主体：</t>
    </r>
    <r>
      <rPr>
        <sz val="13"/>
        <rFont val="仿宋_GB2312"/>
        <family val="3"/>
      </rPr>
      <t>邱桑村委会。</t>
    </r>
  </si>
  <si>
    <t>乡村振兴局</t>
  </si>
  <si>
    <t>预计受益群众人数81人。本项目运营期19年内，通过餐饮、民宿、藏药浴以及林卡包间收入，年均可达45万收入左右，年均向村集体分红20万，15年左右即可收回成本。</t>
  </si>
  <si>
    <t>正在办理土地、环评手续</t>
  </si>
  <si>
    <t>产业用房及附属设施建设项目</t>
  </si>
  <si>
    <t>加入村</t>
  </si>
  <si>
    <r>
      <t>必要性：</t>
    </r>
    <r>
      <rPr>
        <sz val="14"/>
        <rFont val="仿宋_GB2312"/>
        <family val="3"/>
      </rPr>
      <t>促进当地就业，带动当地村集体经济发展。</t>
    </r>
    <r>
      <rPr>
        <b/>
        <sz val="14"/>
        <rFont val="仿宋_GB2312"/>
        <family val="3"/>
      </rPr>
      <t>可行性：</t>
    </r>
    <r>
      <rPr>
        <sz val="14"/>
        <rFont val="仿宋_GB2312"/>
        <family val="3"/>
      </rPr>
      <t>加入村项目用地的市政配套设施已完善，建设条件可行；每年通过向村集体分红，提供部分工作岗位，得到村集体和村民的支持，群众基础可行。</t>
    </r>
    <r>
      <rPr>
        <b/>
        <sz val="14"/>
        <rFont val="仿宋_GB2312"/>
        <family val="3"/>
      </rPr>
      <t>建设内容：</t>
    </r>
    <r>
      <rPr>
        <sz val="14"/>
        <rFont val="仿宋_GB2312"/>
        <family val="3"/>
      </rPr>
      <t>总用地面积7151.7平方米，总建筑面积2306.64平方米，其中农机具产业用房（农机具销售）1153.32平方米，农产品产业用房（农产品售卖）1153.32平方米，及停车场、道路、水电等附属设施。</t>
    </r>
    <r>
      <rPr>
        <b/>
        <sz val="14"/>
        <rFont val="仿宋_GB2312"/>
        <family val="3"/>
      </rPr>
      <t>项目经营主体：</t>
    </r>
    <r>
      <rPr>
        <sz val="14"/>
        <rFont val="仿宋_GB2312"/>
        <family val="3"/>
      </rPr>
      <t>加入村委会。</t>
    </r>
  </si>
  <si>
    <t>预计受益群众人数76人。</t>
  </si>
  <si>
    <t>正在办理土地、水土保持、环评手续</t>
  </si>
  <si>
    <t>振通仓储物流建设项目</t>
  </si>
  <si>
    <t>色玛社区</t>
  </si>
  <si>
    <r>
      <t>必要性：</t>
    </r>
    <r>
      <rPr>
        <sz val="13"/>
        <rFont val="仿宋_GB2312"/>
        <family val="3"/>
      </rPr>
      <t>现状园区物流设施分布散乱、规模偏小，规模化、专业化物流园区较少，干支衔接能力和转运分拨效率较低。项目实施后可一定程度的整合部分区域内物流资源，实现技术装备升级，促进物流业产业链完善，提升服务能力与水平，在堆龙德庆区物流业中起到带动作用，为下一步改善堆龙德庆区物流交易市场状况，建立良好的物流市场秩序作出贡献；其次项目实施后可使园区自由的物流公司进一步科学化市场化的发展，通过本项目获得更多的市场资源，从而扩大规模，带动更多就业。项目的实施在物流产业的优化、整合、集聚起到很好的促进作用，它能整合物流服务的资源，提升物流服务功能。增强了园区的集散功能，减少了货物无效转运、装卸、搬倒，提高了物流效率。</t>
    </r>
    <r>
      <rPr>
        <b/>
        <sz val="13"/>
        <rFont val="仿宋_GB2312"/>
        <family val="3"/>
      </rPr>
      <t>可行性：</t>
    </r>
    <r>
      <rPr>
        <sz val="13"/>
        <rFont val="仿宋_GB2312"/>
        <family val="3"/>
      </rPr>
      <t>本项目建设地北侧紧邻拉萨西货站，交通较为方便。材料运输可利用现有道路直达工地。材料运输均采用汽车运输。场地周边已具备供水、供电、通信等市政配套设施。场地周边不存在有害物质排放源，无工业噪声干扰，无电磁波等物理污染源。场地卫生条件符合国家规范要求，适宜该项目的建设。该项目场址市政设施比较健全，政策良好，各项建设条件均满足项目建设所需，故该项目的建设是可行的。</t>
    </r>
    <r>
      <rPr>
        <b/>
        <sz val="13"/>
        <rFont val="仿宋_GB2312"/>
        <family val="3"/>
      </rPr>
      <t>建设内容:</t>
    </r>
    <r>
      <rPr>
        <sz val="13"/>
        <rFont val="仿宋_GB2312"/>
        <family val="3"/>
      </rPr>
      <t>结合拉萨保税物流区规划，并依托拉萨西货站打造物流仓储产业园。该项目总用地规模32630平方米，约49亩；规划总建筑面积约29880平方米，其中新建两栋两层仓库总建筑面积约23800平方米，新建两栋配套产业用房约5100平方米，地下设备用房约780平方米，以及总体水电附属配套设施建设。</t>
    </r>
    <r>
      <rPr>
        <b/>
        <sz val="13"/>
        <rFont val="仿宋_GB2312"/>
        <family val="3"/>
      </rPr>
      <t>项目经营主体：</t>
    </r>
    <r>
      <rPr>
        <sz val="13"/>
        <rFont val="仿宋_GB2312"/>
        <family val="3"/>
      </rPr>
      <t>色玛社区。</t>
    </r>
  </si>
  <si>
    <t>续建</t>
  </si>
  <si>
    <t>预计受益群众人数63人。该项目建成后直接经济效益为：经营期（19年）内通过仓库的出租、物业收入、临街用房和产业用房收入等，项目年平均利润为420.5万元，平均净利润为358万元，本项目投资回收期为15.83年。间接经济效益科学化市场化的扩大园区自有物流公司的规模扩大，提供更多的工作岗位，带动项目所在地及其周边的村集体经济增收。</t>
  </si>
  <si>
    <t>松赞乃朗乡村旅游项目</t>
  </si>
  <si>
    <t>那嘎村</t>
  </si>
  <si>
    <r>
      <t>必要性：</t>
    </r>
    <r>
      <rPr>
        <sz val="14"/>
        <rFont val="仿宋_GB2312"/>
        <family val="3"/>
      </rPr>
      <t>乡村文旅项目可以通过吸引游客、发展乡村旅游业和休闲农业等产业，带动乡村地区的经济增长。同时，文旅项目还可以促进乡村地区的产业结构调整，提升乡村经济的综合实力。乡村旅游业的发展可以为当地农民提供就业机会和创业机会，提高农民收入水平。</t>
    </r>
    <r>
      <rPr>
        <b/>
        <sz val="14"/>
        <rFont val="仿宋_GB2312"/>
        <family val="3"/>
      </rPr>
      <t>可行性：</t>
    </r>
    <r>
      <rPr>
        <sz val="14"/>
        <rFont val="仿宋_GB2312"/>
        <family val="3"/>
      </rPr>
      <t>借势文旅融合和乡村振兴，谋划项目高质量发展立足文旅融合、乡村振兴的国家政策背景，结合国内旅游市场，周边游以及民宿市场旺盛的市场需求，聚焦发展现状，依托现有旅游资源，有着良好的地理位置和自然资源，同时也有着深厚的文化底蕴，故建设条件可行；每年通过向村集体分红，提供部分工作岗位，通过采购当地农副产品带动当地群众增收，得到村集体和村民的支持，群众基础可行；项目建设也符合相关文旅政策，政策条件可行。</t>
    </r>
    <r>
      <rPr>
        <b/>
        <sz val="14"/>
        <rFont val="仿宋_GB2312"/>
        <family val="3"/>
      </rPr>
      <t>建设内容：</t>
    </r>
    <r>
      <rPr>
        <sz val="14"/>
        <rFont val="仿宋_GB2312"/>
        <family val="3"/>
      </rPr>
      <t>新建24间民宿、餐厅、书吧、道路及其附属设施、建设面积约10亩，建筑面积约4712.28平方米，层数为地上三层。</t>
    </r>
    <r>
      <rPr>
        <b/>
        <sz val="14"/>
        <rFont val="仿宋_GB2312"/>
        <family val="3"/>
      </rPr>
      <t>项目经营主体：</t>
    </r>
    <r>
      <rPr>
        <sz val="14"/>
        <rFont val="仿宋_GB2312"/>
        <family val="3"/>
      </rPr>
      <t>那嘎村委会。</t>
    </r>
  </si>
  <si>
    <t>预计项目受益群众人数35人，带动村集体经济发展，促进当地群众增收。</t>
  </si>
  <si>
    <t>正在办理土地手续</t>
  </si>
  <si>
    <t>养蜂场项目</t>
  </si>
  <si>
    <t>马镇</t>
  </si>
  <si>
    <r>
      <t>必要性：</t>
    </r>
    <r>
      <rPr>
        <sz val="14"/>
        <rFont val="仿宋_GB2312"/>
        <family val="3"/>
      </rPr>
      <t>项目建设可促进项目所在地居民增产增收的重要举措；同时也能为项目所在地居民提供养蜂技巧，规范化养殖，增加蜂蜜产量，降低蜜蜂死亡率的必要。</t>
    </r>
    <r>
      <rPr>
        <b/>
        <sz val="14"/>
        <rFont val="仿宋_GB2312"/>
        <family val="3"/>
      </rPr>
      <t>可行性：</t>
    </r>
    <r>
      <rPr>
        <sz val="14"/>
        <rFont val="仿宋_GB2312"/>
        <family val="3"/>
      </rPr>
      <t>（一）气候条件适宜养蜂（二）马镇蜜源植物丰富（三）养殖模式成熟。</t>
    </r>
    <r>
      <rPr>
        <b/>
        <sz val="14"/>
        <rFont val="仿宋_GB2312"/>
        <family val="3"/>
      </rPr>
      <t>采购内容：</t>
    </r>
    <r>
      <rPr>
        <sz val="14"/>
        <rFont val="仿宋_GB2312"/>
        <family val="3"/>
      </rPr>
      <t>购买1000箱蜜蜂、相关培育设备、越冬饲料和繁育饲料花粉。</t>
    </r>
    <r>
      <rPr>
        <b/>
        <sz val="14"/>
        <rFont val="仿宋_GB2312"/>
        <family val="3"/>
      </rPr>
      <t>项目经营主体：</t>
    </r>
    <r>
      <rPr>
        <sz val="14"/>
        <rFont val="仿宋_GB2312"/>
        <family val="3"/>
      </rPr>
      <t>马镇。</t>
    </r>
  </si>
  <si>
    <t>预计项目受益群众人数35人，一箱蜜蜂保守算，约产30公斤蜂蜜，1000箱产30000公斤公司以30元/公斤回收，综合收入：90万元（每年气候有差异，蜂蜜产量会存在波动）如产因不可抗力影响，蜂蜜严重减产，公司保底每年给合作社30万元（按每箱蜜蜂10公斤计算）。</t>
  </si>
  <si>
    <t>巴热糌粑专业合作社精加工提升改造项目</t>
  </si>
  <si>
    <t>巴热村</t>
  </si>
  <si>
    <r>
      <t>必要性：</t>
    </r>
    <r>
      <rPr>
        <sz val="14"/>
        <rFont val="仿宋_GB2312"/>
        <family val="3"/>
      </rPr>
      <t>项目的实施后将为项目所在地的村集体经济和村民提供增收渠道；通过规范化和规模化的生产，提升特色产品的附加值，同时也会为村民提供技术培训，实现以岗带训的目标，为村民提供生产技能，促进堆龙德庆区特色产业向绿色食品产业化发展，提升德庆区特色产业的竞争力和农业经济的产业地位，促进区域性的经济发展，实现产业振兴助力乡村振兴的目标。</t>
    </r>
    <r>
      <rPr>
        <b/>
        <sz val="14"/>
        <rFont val="仿宋_GB2312"/>
        <family val="3"/>
      </rPr>
      <t>可行性：</t>
    </r>
    <r>
      <rPr>
        <sz val="14"/>
        <rFont val="仿宋_GB2312"/>
        <family val="3"/>
      </rPr>
      <t>巴热村有着大量的青稞资源，地理位置可行；通过收购青稞为村民增收的同时提供工作岗位，并且每年为村集体经济分红，得到了巴热村村集体和村民的大力支持，群众基础可行；对青稞进行精加工，促进村集体经济发展。</t>
    </r>
    <r>
      <rPr>
        <b/>
        <sz val="14"/>
        <rFont val="仿宋_GB2312"/>
        <family val="3"/>
      </rPr>
      <t>建设内容：</t>
    </r>
    <r>
      <rPr>
        <sz val="14"/>
        <rFont val="仿宋_GB2312"/>
        <family val="3"/>
      </rPr>
      <t>厂房改造及采购精加工设备；生产车间一间（高度：8m，宽度：14m，面积：1200</t>
    </r>
    <r>
      <rPr>
        <sz val="14"/>
        <rFont val="宋体"/>
        <family val="0"/>
      </rPr>
      <t>㎡</t>
    </r>
    <r>
      <rPr>
        <sz val="14"/>
        <rFont val="仿宋_GB2312"/>
        <family val="3"/>
      </rPr>
      <t>）、七套炒货机（设备为无烟环保设备）；清理车间的主要设备；一整套磨粉机、运输打包、辅助工段大件设备以及其他设备等。</t>
    </r>
    <r>
      <rPr>
        <b/>
        <sz val="14"/>
        <rFont val="仿宋_GB2312"/>
        <family val="3"/>
      </rPr>
      <t>项目经营主体：</t>
    </r>
    <r>
      <rPr>
        <sz val="14"/>
        <rFont val="仿宋_GB2312"/>
        <family val="3"/>
      </rPr>
      <t>巴热村委会。</t>
    </r>
  </si>
  <si>
    <t>预计项目受益群众人数42人，该项目的建设将大力推动当地食品行业的发展，让更多农牧民投身于第二、三产业带生产和经营中来，从而将为当地居民提供更多的就业岗位，推动拉萨城市化的进一步发展</t>
  </si>
  <si>
    <t>已取得土地手续，正在办理环评</t>
  </si>
  <si>
    <t>堆龙德庆区比西沟休闲旅游项目</t>
  </si>
  <si>
    <t>乃琼社区</t>
  </si>
  <si>
    <r>
      <t>必要性：</t>
    </r>
    <r>
      <rPr>
        <sz val="14"/>
        <rFont val="仿宋_GB2312"/>
        <family val="3"/>
      </rPr>
      <t>可促进带动村集体经济发展，带动当地或周边群众就业增收，使得区域经济进一步发展，以乡村旅游助推乡村振兴，实现“绿水青山就是金山银山”的绿色发展理念。</t>
    </r>
    <r>
      <rPr>
        <b/>
        <sz val="14"/>
        <rFont val="仿宋_GB2312"/>
        <family val="3"/>
      </rPr>
      <t>可行性：</t>
    </r>
    <r>
      <rPr>
        <sz val="14"/>
        <rFont val="仿宋_GB2312"/>
        <family val="3"/>
      </rPr>
      <t>比西沟外部交通快捷、内部交通顺畅、林卡经济发展较为成熟、结合现有游客接待服务中心既能提供观光、休憩、休闲娱乐场所，丰富人们的精神生活，也能依托现有旅游资源，提升游客体验感及打造区域特色文化旅游新名片。</t>
    </r>
    <r>
      <rPr>
        <b/>
        <sz val="14"/>
        <rFont val="仿宋_GB2312"/>
        <family val="3"/>
      </rPr>
      <t>建设内容：</t>
    </r>
    <r>
      <rPr>
        <sz val="14"/>
        <rFont val="仿宋_GB2312"/>
        <family val="3"/>
      </rPr>
      <t xml:space="preserve"> 依托比西沟的自然风光和俯视市区的观景优势，提升现有林卡和温泉酒店，打造集避暑观景、休闲娱乐、静心沐浴为一体的比西沟休闲旅游项目。改造提升现有的林卡和酒店的设施及设备，完善周边基础设施（包括道路硬化约2.8公里、停车场约120平方米、水电改造、公共厕所１座、太阳能路灯13盏）。</t>
    </r>
    <r>
      <rPr>
        <b/>
        <sz val="14"/>
        <rFont val="仿宋_GB2312"/>
        <family val="3"/>
      </rPr>
      <t>项目经营主体：</t>
    </r>
    <r>
      <rPr>
        <sz val="14"/>
        <rFont val="仿宋_GB2312"/>
        <family val="3"/>
      </rPr>
      <t>乃琼社区。</t>
    </r>
  </si>
  <si>
    <t>预计受益群众人数８０人。带动当地群众就业，促进村集体经济增收。</t>
  </si>
  <si>
    <t>市旅游局储备项目</t>
  </si>
  <si>
    <t>堆龙德庆区农业机械化提升项目</t>
  </si>
  <si>
    <t>德庆镇、马镇、古荣镇18个村</t>
  </si>
  <si>
    <r>
      <t>必要性：</t>
    </r>
    <r>
      <rPr>
        <sz val="14"/>
        <rFont val="仿宋_GB2312"/>
        <family val="3"/>
      </rPr>
      <t>我区现状种植的耕地已建成高标准农田，目前农田连片较大，农户老旧农机无法完成作业，通过项目实施后可将堆龙德庆区农业机械作业率进一步提升。</t>
    </r>
    <r>
      <rPr>
        <b/>
        <sz val="14"/>
        <rFont val="仿宋_GB2312"/>
        <family val="3"/>
      </rPr>
      <t>可行性：</t>
    </r>
    <r>
      <rPr>
        <sz val="14"/>
        <rFont val="仿宋_GB2312"/>
        <family val="3"/>
      </rPr>
      <t>拉萨市达孜区已实施类似项目，我区高标准农田符合大型农业机械作业要求，为项目实施奠定了良好的基础。</t>
    </r>
    <r>
      <rPr>
        <b/>
        <sz val="14"/>
        <rFont val="仿宋_GB2312"/>
        <family val="3"/>
      </rPr>
      <t>建设内容：</t>
    </r>
    <r>
      <rPr>
        <sz val="14"/>
        <rFont val="仿宋_GB2312"/>
        <family val="3"/>
      </rPr>
      <t>提升高标农田农业机械化，计划对堆龙德庆区已建成高标准农田范围区域共有18个村进行农机提升。根据每个村的实际需要，分别购入拖拉机、液压翻转犁、播种机、联合收割机、打捆机、植保机、深松机等基层急需的农业机械。项目共计购置140马力拖拉机35台，90马力拖拉机6台，液压翻转犁,33台，24播种机21台，9播种机70台，中型联合收割机25台，履带式收割机7台，打捆机20台，深松机19台，植保机8台，割草机9台，青饲玉米打捆打包一体机4台，撒肥机3台，割草压扁机7台，移动喷灌机3台。</t>
    </r>
    <r>
      <rPr>
        <b/>
        <sz val="14"/>
        <rFont val="仿宋_GB2312"/>
        <family val="3"/>
      </rPr>
      <t>项目经营主体：</t>
    </r>
    <r>
      <rPr>
        <sz val="14"/>
        <rFont val="仿宋_GB2312"/>
        <family val="3"/>
      </rPr>
      <t>各村集体经济组织。</t>
    </r>
  </si>
  <si>
    <t>通过优化种植方式，提高机械化水平，解放劳动力，富余劳动力可实现就业增收。</t>
  </si>
  <si>
    <t>不涉及</t>
  </si>
  <si>
    <t>古荣村乡村振兴提升改造项目</t>
  </si>
  <si>
    <t>古荣村</t>
  </si>
  <si>
    <r>
      <t>必要性：</t>
    </r>
    <r>
      <rPr>
        <sz val="14"/>
        <rFont val="仿宋_GB2312"/>
        <family val="3"/>
      </rPr>
      <t>解决人畜混居、化粪池清掏不便、部分道路无路灯、产业道路不通畅等问题，改善人居环境。</t>
    </r>
    <r>
      <rPr>
        <b/>
        <sz val="14"/>
        <rFont val="仿宋_GB2312"/>
        <family val="3"/>
      </rPr>
      <t>可行性：</t>
    </r>
    <r>
      <rPr>
        <sz val="14"/>
        <rFont val="仿宋_GB2312"/>
        <family val="3"/>
      </rPr>
      <t>改善古荣村生活条件，符合群众利益；预计受益群众人数826人，改善人居环境，转变牧民观念，增加就业。</t>
    </r>
    <r>
      <rPr>
        <b/>
        <sz val="14"/>
        <rFont val="仿宋_GB2312"/>
        <family val="3"/>
      </rPr>
      <t>建设内容：</t>
    </r>
    <r>
      <rPr>
        <sz val="14"/>
        <rFont val="仿宋_GB2312"/>
        <family val="3"/>
      </rPr>
      <t>新建产业道路2907.22m，产业道路铺装987.6</t>
    </r>
    <r>
      <rPr>
        <sz val="14"/>
        <rFont val="宋体"/>
        <family val="0"/>
      </rPr>
      <t>㎡</t>
    </r>
    <r>
      <rPr>
        <sz val="14"/>
        <rFont val="仿宋_GB2312"/>
        <family val="3"/>
      </rPr>
      <t>，既有道路维修120</t>
    </r>
    <r>
      <rPr>
        <sz val="14"/>
        <rFont val="宋体"/>
        <family val="0"/>
      </rPr>
      <t>㎡</t>
    </r>
    <r>
      <rPr>
        <sz val="14"/>
        <rFont val="仿宋_GB2312"/>
        <family val="3"/>
      </rPr>
      <t>；新建DN200污水管道300m，新建污水检查井10座，新增无动力污水一体化设备5座；新建排水沟78m；新建圆管涵15道（共计58m），新建盖板涵1座（共计5m）；新建杆高6.5m路灯43座，维修8盏路灯；新建人畜分离牛棚136座共计4999.27</t>
    </r>
    <r>
      <rPr>
        <sz val="14"/>
        <rFont val="宋体"/>
        <family val="0"/>
      </rPr>
      <t>㎡</t>
    </r>
    <r>
      <rPr>
        <sz val="14"/>
        <rFont val="仿宋_GB2312"/>
        <family val="3"/>
      </rPr>
      <t>；新建公共厕所1座（水厕）；新建通透式镂空果园防护986.71米；村主路两侧、采料场及产业道路两侧种植乔木共2311株；新增草坪6956.5</t>
    </r>
    <r>
      <rPr>
        <sz val="14"/>
        <rFont val="宋体"/>
        <family val="0"/>
      </rPr>
      <t>㎡</t>
    </r>
    <r>
      <rPr>
        <sz val="14"/>
        <rFont val="仿宋_GB2312"/>
        <family val="3"/>
      </rPr>
      <t>（播撒草籽）；庭院经济46户（种植果树村民投工投劳）；新建集体产业果园28亩；新建场地硬化1961.6</t>
    </r>
    <r>
      <rPr>
        <sz val="14"/>
        <rFont val="宋体"/>
        <family val="0"/>
      </rPr>
      <t>㎡</t>
    </r>
    <r>
      <rPr>
        <sz val="14"/>
        <rFont val="仿宋_GB2312"/>
        <family val="3"/>
      </rPr>
      <t>；残垣断壁整治136.19m（村民投工投劳）；设备采购等附属工程。</t>
    </r>
    <r>
      <rPr>
        <b/>
        <sz val="14"/>
        <rFont val="仿宋_GB2312"/>
        <family val="3"/>
      </rPr>
      <t>项目经营主体：</t>
    </r>
    <r>
      <rPr>
        <sz val="14"/>
        <rFont val="仿宋_GB2312"/>
        <family val="3"/>
      </rPr>
      <t>古荣村村委会；</t>
    </r>
  </si>
  <si>
    <t>部分以奖代补形式实施，使实现群众增收。预计群众投工投劳费用约84133.2元。</t>
  </si>
  <si>
    <t>巴热村乡村振兴提升改造项目</t>
  </si>
  <si>
    <r>
      <t>必要性：</t>
    </r>
    <r>
      <rPr>
        <sz val="14"/>
        <rFont val="仿宋_GB2312"/>
        <family val="3"/>
      </rPr>
      <t>解决化粪池清掏不便、路灯间距大、产业道路不通畅等问题，改善人居环境。</t>
    </r>
    <r>
      <rPr>
        <b/>
        <sz val="14"/>
        <rFont val="仿宋_GB2312"/>
        <family val="3"/>
      </rPr>
      <t>可行性：</t>
    </r>
    <r>
      <rPr>
        <sz val="14"/>
        <rFont val="仿宋_GB2312"/>
        <family val="3"/>
      </rPr>
      <t>改善巴热村生活条件，符合群众利益；预计受益群众人数678人，改善人居环境，转变牧民观念，增加就业。</t>
    </r>
    <r>
      <rPr>
        <b/>
        <sz val="14"/>
        <rFont val="仿宋_GB2312"/>
        <family val="3"/>
      </rPr>
      <t>建设内容：</t>
    </r>
    <r>
      <rPr>
        <sz val="14"/>
        <rFont val="仿宋_GB2312"/>
        <family val="3"/>
      </rPr>
      <t>1、环境整治工程：护坡植草六棱砖4989</t>
    </r>
    <r>
      <rPr>
        <sz val="14"/>
        <rFont val="宋体"/>
        <family val="0"/>
      </rPr>
      <t>㎡</t>
    </r>
    <r>
      <rPr>
        <sz val="14"/>
        <rFont val="仿宋_GB2312"/>
        <family val="3"/>
      </rPr>
      <t>，新增草坪20152</t>
    </r>
    <r>
      <rPr>
        <sz val="14"/>
        <rFont val="宋体"/>
        <family val="0"/>
      </rPr>
      <t>㎡</t>
    </r>
    <r>
      <rPr>
        <sz val="14"/>
        <rFont val="仿宋_GB2312"/>
        <family val="3"/>
      </rPr>
      <t>（播撒草籽），新增乔木5132株。2、给排水工程：新增污水检查井20个，新增化粪池2个，以及村内给排水改造1项，土石方工程1项。3、道路工程：新增明沟盖板1908m，道路防护栏杆2607m。新增农田灌溉渠110021.12m，村入口景观基础打造1项，景观步道打造1项。</t>
    </r>
    <r>
      <rPr>
        <b/>
        <sz val="14"/>
        <rFont val="仿宋_GB2312"/>
        <family val="3"/>
      </rPr>
      <t>项目经营主体</t>
    </r>
    <r>
      <rPr>
        <sz val="14"/>
        <rFont val="仿宋_GB2312"/>
        <family val="3"/>
      </rPr>
      <t>：巴热村村委会</t>
    </r>
  </si>
  <si>
    <t>完善村内基础设施，改善居住环境，提升村民幸福感、获得感，预计受益群众人数678人，</t>
  </si>
  <si>
    <t>堆龙德庆区邱桑村乡村振兴提升改造项目</t>
  </si>
  <si>
    <r>
      <t>必要性：</t>
    </r>
    <r>
      <rPr>
        <sz val="14"/>
        <rFont val="仿宋_GB2312"/>
        <family val="3"/>
      </rPr>
      <t>完善村内基础设施，改善居住环境，提升村民幸福感、获得感。</t>
    </r>
    <r>
      <rPr>
        <b/>
        <sz val="14"/>
        <rFont val="仿宋_GB2312"/>
        <family val="3"/>
      </rPr>
      <t>可行性：</t>
    </r>
    <r>
      <rPr>
        <sz val="14"/>
        <rFont val="仿宋_GB2312"/>
        <family val="3"/>
      </rPr>
      <t>本项目的建设内容均结合规划以及政策，政策条件可行。</t>
    </r>
    <r>
      <rPr>
        <b/>
        <sz val="14"/>
        <rFont val="仿宋_GB2312"/>
        <family val="3"/>
      </rPr>
      <t>建设内容：</t>
    </r>
    <r>
      <rPr>
        <sz val="14"/>
        <rFont val="仿宋_GB2312"/>
        <family val="3"/>
      </rPr>
      <t>牧区基础设施改造（包括新建道路约2.6公里、新建污水管网及三级沉淀池2座、）新建路灯约130盏及边沟、交安工程等）；新增一座通信信号塔；人畜分离45户；房屋风貌改造，包括每户围墙改造约5448.23平方米，村庄入口风貌改造（旅游村庄标识），整村风貌改造约28000平方米（房屋外观统一为手抓纹）；看台附属用房屋面防水改造约41.44平方米；产业用房附属设施（新建道路约2031.66平方米，接入给水管网）等。其中：庭院经济：院内人畜分离45户（小养殖）。补助类（约占650万元）：整村风貌改造约28000平方米（村民投工投劳）；院内人畜分离45户（村民投工投劳）；以及设备购置等附属配套。</t>
    </r>
    <r>
      <rPr>
        <b/>
        <sz val="14"/>
        <rFont val="仿宋_GB2312"/>
        <family val="3"/>
      </rPr>
      <t>项目经营主体：</t>
    </r>
    <r>
      <rPr>
        <sz val="14"/>
        <rFont val="仿宋_GB2312"/>
        <family val="3"/>
      </rPr>
      <t>邱桑村委会。</t>
    </r>
  </si>
  <si>
    <t>部分以以奖代补形式，投工投劳人数预估127人。费用约218万。</t>
  </si>
  <si>
    <t>加入村乡村振兴提升改造项目</t>
  </si>
  <si>
    <r>
      <t>必要性：</t>
    </r>
    <r>
      <rPr>
        <sz val="14"/>
        <rFont val="仿宋_GB2312"/>
        <family val="3"/>
      </rPr>
      <t>进一步提升居住环境，增加部分村民经济收入。</t>
    </r>
    <r>
      <rPr>
        <b/>
        <sz val="14"/>
        <rFont val="仿宋_GB2312"/>
        <family val="3"/>
      </rPr>
      <t>可行性：</t>
    </r>
    <r>
      <rPr>
        <sz val="14"/>
        <rFont val="仿宋_GB2312"/>
        <family val="3"/>
      </rPr>
      <t>本项目的建设内容均结合规划以及政策，政策条件可行。</t>
    </r>
    <r>
      <rPr>
        <b/>
        <sz val="14"/>
        <rFont val="仿宋_GB2312"/>
        <family val="3"/>
      </rPr>
      <t>建设内容：</t>
    </r>
    <r>
      <rPr>
        <sz val="14"/>
        <rFont val="仿宋_GB2312"/>
        <family val="3"/>
      </rPr>
      <t>新建公厕2座约106.08平方米；2、3组新建打麦场约6505.18平方米；新建村内道路约7326.58平方米；交安工程1项；新建养猪场产业附属道路约1213.90平方米；新建物流地块产业附属道路约1089平方米；新建庄园配套产业道路约1958.05平方米及附属挡墙约147.1米；新建4组林卡产业配套停车场约343.29平方米；新建太阳能路灯约123盏；新建水渠约526.24米及水渠护坡约294.52米；房前屋后种草约34983.74平方米及房前屋后补种树木约2131颗（村民投工投劳）；整村风貌改造约1249.77平方米；整村电线入地；全村标识标牌；牧区6户人畜分离约567.84平方米；新建农机具停车棚约1377.48平方米；四组8户给排水管网改造；四组3户庭院经济（依托林卡发展，其中，1户手工编织作坊，1户餐厅，1户民宿）；113户村民院内小种植（主要种植桃树、苹果树、藏椿芽）等。
庭院经济：四组3户庭院经济（依托林卡发展，其中，1户手工编织作坊，1户餐厅，1户民宿）；113户村民院内小种植（主要种植桃树136棵、苹果树136棵、藏椿芽136棵）。补助类（约占298万元）：房前屋后补种树木2131颗（村民投工投劳），庭院经济共116户（村民投工投劳）；以及设备购置等附属配套。</t>
    </r>
    <r>
      <rPr>
        <b/>
        <sz val="14"/>
        <rFont val="仿宋_GB2312"/>
        <family val="3"/>
      </rPr>
      <t>项目经营主体：</t>
    </r>
    <r>
      <rPr>
        <sz val="14"/>
        <rFont val="仿宋_GB2312"/>
        <family val="3"/>
      </rPr>
      <t>加入村委会。</t>
    </r>
  </si>
  <si>
    <t>部分以以奖代补形式，投工投劳人数预估72人。费用约280万。</t>
  </si>
  <si>
    <t>嘎冲村宜居宜业和美乡村建设项目</t>
  </si>
  <si>
    <t>嘎冲村</t>
  </si>
  <si>
    <r>
      <t>必要性：</t>
    </r>
    <r>
      <rPr>
        <sz val="14"/>
        <rFont val="仿宋_GB2312"/>
        <family val="3"/>
      </rPr>
      <t>嘎冲村建设完成后可以完善村内现有的基础设施，提升村庄居住环境；解决村民休闲难的问题，为村民提供集体活动，休闲漫步场所；结合村庄现有大面积蔬菜种植及堆龙河畔·蔬菜之乡的定位，配套观光农业设施，进一步提升村庄知名度，带动村庄经济发展，增强群众获得感、幸福感。</t>
    </r>
    <r>
      <rPr>
        <b/>
        <sz val="14"/>
        <rFont val="仿宋_GB2312"/>
        <family val="3"/>
      </rPr>
      <t>可行性：</t>
    </r>
    <r>
      <rPr>
        <sz val="14"/>
        <rFont val="仿宋_GB2312"/>
        <family val="3"/>
      </rPr>
      <t>嘎冲村位于G109国道两侧，区位优越，建设条件可行。</t>
    </r>
    <r>
      <rPr>
        <b/>
        <sz val="14"/>
        <rFont val="仿宋_GB2312"/>
        <family val="3"/>
      </rPr>
      <t>建设内容：</t>
    </r>
    <r>
      <rPr>
        <sz val="14"/>
        <rFont val="仿宋_GB2312"/>
        <family val="3"/>
      </rPr>
      <t>基础设施类：新建混凝土产业道路约15000平方米（其中：净土健康产业园段约9100平方米；嘎冲2组牧区段约5900平方米）；4组山洪沟治理约700米，新增5组给水管网约600米，给水井扩容5座（主要解决每组水量不足），交安工程1项（含橡胶减速带、广角镜、道路指示牌），新建污水管约400米，防护栅栏约4290米；桥体改造1座；植被种植约17196平方米；新建灌溉水系约35平方米；蘑菇小屋2个；防腐木铺装约255平方米；石材铺装约3399平方米，树池坐凳约155米；休闲坐凳约24组；乡村风貌展示约365米；慢行系统塑胶地面约6000平方米，以及设备购置等附属配套。产业发展类：一组集中分户式人畜分离建设工程：共计41户120头牛；牛圈约907平方米；饲草库约483平方米；活动场约1265平方米。补助类：残垣断壁整治约660米（群众投工投劳）；屋顶改造约310户（群众投工投劳），户内雨污分流共382户（群众投工投劳）。</t>
    </r>
    <r>
      <rPr>
        <b/>
        <sz val="14"/>
        <rFont val="仿宋_GB2312"/>
        <family val="3"/>
      </rPr>
      <t>项目经营主体：</t>
    </r>
    <r>
      <rPr>
        <sz val="14"/>
        <rFont val="仿宋_GB2312"/>
        <family val="3"/>
      </rPr>
      <t>嘎冲村委会。</t>
    </r>
  </si>
  <si>
    <t>预计项目受益群众人数1190人，乡村振兴可以使农村产业链得到延伸和完善，产业结构得到优化，促使农村经济持续健康发展。乡村振兴有利于提升农村居民的生活质量，提高农村社区的凝聚力和向心力，有利于社会和谐稳定。</t>
  </si>
  <si>
    <t>波玛村宜居宜业和美乡村建设项目</t>
  </si>
  <si>
    <t>波玛村</t>
  </si>
  <si>
    <r>
      <t>必要性：</t>
    </r>
    <r>
      <rPr>
        <sz val="13"/>
        <rFont val="仿宋_GB2312"/>
        <family val="3"/>
      </rPr>
      <t>进一步完善波玛村人居环境，如：通过指示牌、照明工程、慢行系统等方式进一步完善村庄道路系统，使村民出行更安全、更舒适、更便捷，夏天无扬尘，雨天无泥泞。给排水系统的提升，更加保证村民的用水、用量及安全。环境整治工程提升，进一步改善村庄公共环境。结合现状波玛村已有23户居民自家民宿，依托德吉藏家民宿企业品牌，村民自身技能、进一步提升民宿品质，进而带动村民增收，提升村庄名气，进一步达到“拉萨城郊休闲体验区”的目标。</t>
    </r>
    <r>
      <rPr>
        <b/>
        <sz val="13"/>
        <rFont val="仿宋_GB2312"/>
        <family val="3"/>
      </rPr>
      <t>可行性：</t>
    </r>
    <r>
      <rPr>
        <sz val="13"/>
        <rFont val="仿宋_GB2312"/>
        <family val="3"/>
      </rPr>
      <t>场地位于拉萨市堆龙德庆区波玛村，区位优越，交通便利，适宜项目建设；各建设材料均可在拉萨市购买，建设符合区域发展规划。</t>
    </r>
    <r>
      <rPr>
        <b/>
        <sz val="13"/>
        <rFont val="仿宋_GB2312"/>
        <family val="3"/>
      </rPr>
      <t>建设内容：</t>
    </r>
    <r>
      <rPr>
        <sz val="13"/>
        <rFont val="仿宋_GB2312"/>
        <family val="3"/>
      </rPr>
      <t>1、产业发展类：民宿改造23户（其中彩绘主题4户、裁剪主题4户、星空主题5户、青稞酒主题4户、酥油茶主题4户、木雕主题2户）。2、基础设施类：现有给水井扩容4座；新增明沟约401.20米（宽1.5m，深1.2m）。新增次要道路约7100.36平方米；新增入户道路约11389平方米；零星路面约420平方米；路沿石约1890.00米；路基防护工程约144米,盖板涵约12.0米,圆管涵约24米。新增雨水沟约730.06米（0.4米*0.4米）；新增雨水篦子6个，新增雨水管网约60米,雨水检查井6座。新增污水主管网约1430米,污水入户管约1125米(约45户包含破除及修复约500平方米、墙体破除恢复约22米）,污水检查井35座，新增污水管网破除修复既有道路约120平方米，照明工程约70盏。种植乔木约1400棵、植被种植约8000平方米密闭式收集箱10个，及其他相关附属配套工程。3、补助类：屋顶改造约400户（群众投工投劳）、人畜分离工程约204户（采用分散式圈舍建设群众投工投劳）、残垣断壁整治约2180米（群众投工投劳）、户内雨污分流约420户（群众投工投劳）。</t>
    </r>
    <r>
      <rPr>
        <b/>
        <sz val="13"/>
        <rFont val="仿宋_GB2312"/>
        <family val="3"/>
      </rPr>
      <t>项目经营主体：</t>
    </r>
    <r>
      <rPr>
        <sz val="13"/>
        <rFont val="仿宋_GB2312"/>
        <family val="3"/>
      </rPr>
      <t>波玛村委会。</t>
    </r>
  </si>
  <si>
    <t>部分以以奖代补形式，预计项目受益群众人数2128人，项目建设时能带动周边经济的增长，如本项目建设时采用的建筑材料需要在当地购买，拉动当地的经济增长。且本项目建设时能为当地农民工提供就业岗位，增加当地农民工的收入。</t>
  </si>
  <si>
    <t>搬迁后扶</t>
  </si>
  <si>
    <t>马镇马村宜居宜业和美乡村间建设项目</t>
  </si>
  <si>
    <t>马村</t>
  </si>
  <si>
    <r>
      <t>必要性、可行性：</t>
    </r>
    <r>
      <rPr>
        <sz val="14"/>
        <rFont val="仿宋_GB2312"/>
        <family val="3"/>
      </rPr>
      <t>进一步完善村庄人居环境。</t>
    </r>
    <r>
      <rPr>
        <b/>
        <sz val="14"/>
        <rFont val="仿宋_GB2312"/>
        <family val="3"/>
      </rPr>
      <t>建设内容：</t>
    </r>
    <r>
      <rPr>
        <sz val="14"/>
        <rFont val="仿宋_GB2312"/>
        <family val="3"/>
      </rPr>
      <t>1组新建农机具停车棚约459.98平方米（存放18辆）；1组围墙风貌改造约578.72米（村庄风貌提升）；1组新建打麦场约303.48平方米；2组新建农机具停车棚约537.50平方米（存放28辆）；2组主路两侧断壁残垣整治约2410.92平方米（村貌提升）；2组新建打麦场约990.24平方米；整村风貌改造约19000平方米；新增太阳能路灯64盏；122户庭院经济（种植桃树244棵、苹果树244棵、藏椿芽244棵）等。其中：庭院经济：122户园内种植桃树、苹果树、藏椿芽。补助类（约占400万元）：整村风貌改造约19000平方米（村民投工投劳）；122户庭院经济（村民投工投劳）；以及设备购置等附属配套。</t>
    </r>
    <r>
      <rPr>
        <b/>
        <sz val="14"/>
        <rFont val="仿宋_GB2312"/>
        <family val="3"/>
      </rPr>
      <t>项目经营主体：</t>
    </r>
    <r>
      <rPr>
        <sz val="14"/>
        <rFont val="仿宋_GB2312"/>
        <family val="3"/>
      </rPr>
      <t>马村。</t>
    </r>
  </si>
  <si>
    <t>部分以以奖代补形式，投工投劳人数预估122人。费用约100万。</t>
  </si>
  <si>
    <t>德庆村宜居宜业和美乡村建设项目</t>
  </si>
  <si>
    <t>德庆村</t>
  </si>
  <si>
    <r>
      <t>必要性：</t>
    </r>
    <r>
      <rPr>
        <sz val="14"/>
        <rFont val="仿宋_GB2312"/>
        <family val="3"/>
      </rPr>
      <t>项目建设可解决村庄内土地裸露扬尘较多、村民用水量不够、人畜混居等问题；且建成之后可提升村庄整体形象，为德庆村作为堆龙德庆区门户及全镇旅游服务业和产业发展的综合中心打下坚实基础。</t>
    </r>
    <r>
      <rPr>
        <b/>
        <sz val="14"/>
        <rFont val="仿宋_GB2312"/>
        <family val="3"/>
      </rPr>
      <t>可行性：</t>
    </r>
    <r>
      <rPr>
        <sz val="14"/>
        <rFont val="仿宋_GB2312"/>
        <family val="3"/>
      </rPr>
      <t>德庆村有良好的地理位置、自然资源、深厚的文化底蕴，故建设条件可行；且之前已有过相关项目实施，群众接受度高。</t>
    </r>
    <r>
      <rPr>
        <b/>
        <sz val="14"/>
        <rFont val="仿宋_GB2312"/>
        <family val="3"/>
      </rPr>
      <t>建设内容：</t>
    </r>
    <r>
      <rPr>
        <sz val="14"/>
        <rFont val="仿宋_GB2312"/>
        <family val="3"/>
      </rPr>
      <t>基础设施类：新建混凝土道路约1596.00平方米；交安工程1项（含橡胶减速带、广角镜、道路指示牌）；新建污水管约50米；新建雨水明渠约200米；新建雨水管网1200米；新建雨水检查井25座；新建给水管约1000米；新建取水口4座（解决水量不足）；新建给水检查井25座；新建蓄水池200立方米；新建4.5米高太阳能路灯25套。石材铺装5800平方米；塑胶铺地200平方米，乔木300株；植被种植12200平方米；路基防护处理90米；房前屋后铺地4400平方米；慢行系统标线3600米；慢行驿站2座及相关配套设施。 产业发展类：集中分户式人畜分离建设工程：共计157户共1368头牛，牛棚、饲草库、活动场合计约6534.45平方米。  补助类：残垣断壁整治3200米（群众投工投劳）；屋顶改造606户（群众投工投劳），户内雨污分流共569户（群众投工投劳）。</t>
    </r>
    <r>
      <rPr>
        <b/>
        <sz val="14"/>
        <rFont val="仿宋_GB2312"/>
        <family val="3"/>
      </rPr>
      <t>项目经营主体：</t>
    </r>
    <r>
      <rPr>
        <sz val="14"/>
        <rFont val="仿宋_GB2312"/>
        <family val="3"/>
      </rPr>
      <t>村委会全体村民。</t>
    </r>
  </si>
  <si>
    <t>部分以奖代补形式，投工投劳部分为328.20万元,预计受益群众人数826人。</t>
  </si>
  <si>
    <t>2023年扶贫产业项目贷款贴息资金</t>
  </si>
  <si>
    <t>堆龙德庆区32个扶贫产业项目融资贷款贴息。</t>
  </si>
  <si>
    <t>（七）其他类</t>
  </si>
  <si>
    <t>堆龙德庆区树立农牧民新风貌行动积分制试点村建设项目</t>
  </si>
  <si>
    <t>德庆镇昂嘎村、顶嘎村、邦村；马镇岗吉村、常木村、措麦村、朗巴村；古荣镇巴热村、那嘎村、南巴村、古荣村；乃琼街道加木村；羊达街道帮普村</t>
  </si>
  <si>
    <r>
      <t>必要性：</t>
    </r>
    <r>
      <rPr>
        <sz val="14"/>
        <rFont val="仿宋_GB2312"/>
        <family val="3"/>
      </rPr>
      <t>通过推行积分制，健全村规民约、推进移风易俗、培育文明乡风，建立健全现代乡村治理体制。</t>
    </r>
    <r>
      <rPr>
        <b/>
        <sz val="14"/>
        <rFont val="仿宋_GB2312"/>
        <family val="3"/>
      </rPr>
      <t>可行性：</t>
    </r>
    <r>
      <rPr>
        <sz val="14"/>
        <rFont val="仿宋_GB2312"/>
        <family val="3"/>
      </rPr>
      <t>山南市琼结县已成功推广运用。</t>
    </r>
    <r>
      <rPr>
        <b/>
        <sz val="14"/>
        <rFont val="仿宋_GB2312"/>
        <family val="3"/>
      </rPr>
      <t>建设内容：</t>
    </r>
    <r>
      <rPr>
        <sz val="14"/>
        <rFont val="仿宋_GB2312"/>
        <family val="3"/>
      </rPr>
      <t>在堆龙德庆区2021-2023年13个试点村中开展树立农牧民新风貌行动，实施“积分制”。</t>
    </r>
    <r>
      <rPr>
        <b/>
        <sz val="14"/>
        <rFont val="仿宋_GB2312"/>
        <family val="3"/>
      </rPr>
      <t>项目经营主体：</t>
    </r>
    <r>
      <rPr>
        <sz val="14"/>
        <rFont val="仿宋_GB2312"/>
        <family val="3"/>
      </rPr>
      <t>德庆镇昂嘎村、顶嘎村、邦村；马镇岗吉村、常木村、措麦村、朗巴村；古荣镇巴热村、那嘎村、南巴村、古荣村；乃琼街道加木村；羊达街道帮普村。</t>
    </r>
  </si>
  <si>
    <t>通过推行积分制，健全村规民约、推进移风易俗、培育文明乡风，建立健全现代乡村治理体制</t>
  </si>
  <si>
    <t>农牧民新风貌建设项目</t>
  </si>
  <si>
    <t>四、林周县</t>
  </si>
  <si>
    <t>拉萨市林周县</t>
  </si>
  <si>
    <t>林周县边林乡当杰村现代农业示范园A/B区提升改造项目</t>
  </si>
  <si>
    <t>边林乡当杰村</t>
  </si>
  <si>
    <r>
      <t>必要性：</t>
    </r>
    <r>
      <rPr>
        <sz val="14"/>
        <rFont val="仿宋_GB2312"/>
        <family val="3"/>
      </rPr>
      <t>项目的实施可以进一步缓解蔬菜供应不足问题，同时能进一步提升园区大棚出租率，当地群众可通过打工、租赁大棚种植等方式增收，边林乡可通过增租的方式，增加收益，保障园区正常运营，提升园区分红金额。该项目既能提升蔬菜保供能力，又能带动群众增收。</t>
    </r>
    <r>
      <rPr>
        <b/>
        <sz val="14"/>
        <rFont val="仿宋_GB2312"/>
        <family val="3"/>
      </rPr>
      <t>可行性：</t>
    </r>
    <r>
      <rPr>
        <sz val="14"/>
        <rFont val="仿宋_GB2312"/>
        <family val="3"/>
      </rPr>
      <t>随着达孜区、堆龙区城市化进程全面提速，拉萨市区蔬菜供应源进一步缩减，需求大于供给，市场潜力巨大。</t>
    </r>
    <r>
      <rPr>
        <b/>
        <sz val="14"/>
        <rFont val="仿宋_GB2312"/>
        <family val="3"/>
      </rPr>
      <t>建设内容：</t>
    </r>
    <r>
      <rPr>
        <sz val="14"/>
        <rFont val="仿宋_GB2312"/>
        <family val="3"/>
      </rPr>
      <t>改造提升边林乡现代农业示范园老旧设施。维修118栋温棚和一栋阳光智能棚，采购171栋温棚棉被，卷被机10台，大棚PO膜，钢管100*6米。</t>
    </r>
    <r>
      <rPr>
        <b/>
        <sz val="14"/>
        <rFont val="仿宋_GB2312"/>
        <family val="3"/>
      </rPr>
      <t xml:space="preserve"> 项目经营主体：</t>
    </r>
    <r>
      <rPr>
        <sz val="14"/>
        <rFont val="仿宋_GB2312"/>
        <family val="3"/>
      </rPr>
      <t>边交林乡政府。</t>
    </r>
  </si>
  <si>
    <t>边交林乡</t>
  </si>
  <si>
    <t>项目实施后可带动全村30户受益，预计可实现年收益60万元。</t>
  </si>
  <si>
    <t>采购项目，无需前置手续</t>
  </si>
  <si>
    <t>林周县综合农贸交易中心建设项目</t>
  </si>
  <si>
    <t>甘曲镇</t>
  </si>
  <si>
    <r>
      <t>必要性：</t>
    </r>
    <r>
      <rPr>
        <sz val="14"/>
        <rFont val="仿宋_GB2312"/>
        <family val="3"/>
      </rPr>
      <t>该项目主要用于农畜产品交易，配套其他生产生活设施，该项目的实施能助力林周县农牧业发展，提升群众生活品质，带动群众增收。</t>
    </r>
    <r>
      <rPr>
        <b/>
        <sz val="14"/>
        <rFont val="仿宋_GB2312"/>
        <family val="3"/>
      </rPr>
      <t>可行性：</t>
    </r>
    <r>
      <rPr>
        <sz val="14"/>
        <rFont val="仿宋_GB2312"/>
        <family val="3"/>
      </rPr>
      <t>林周县作为农牧业大县，全县5万多农牧民群众收入大部分依靠农牧业，全县农畜产品买卖无固定场所，导致大部分农畜产品交易都是以物换物的传统方式进行，严重影响林周县农牧业高质量发展。</t>
    </r>
    <r>
      <rPr>
        <b/>
        <sz val="14"/>
        <rFont val="仿宋_GB2312"/>
        <family val="3"/>
      </rPr>
      <t>建设内容：</t>
    </r>
    <r>
      <rPr>
        <sz val="14"/>
        <rFont val="仿宋_GB2312"/>
        <family val="3"/>
      </rPr>
      <t xml:space="preserve">总建筑面积约18000平方米，按照蔬菜区、水果区、粮油区、干货调味区、熟食区、冷链区、仓储区、活禽区、百货、办公等区域进行划分。                                                                                                                                                 </t>
    </r>
    <r>
      <rPr>
        <b/>
        <sz val="14"/>
        <rFont val="仿宋_GB2312"/>
        <family val="3"/>
      </rPr>
      <t>项目经营主体：</t>
    </r>
    <r>
      <rPr>
        <sz val="14"/>
        <rFont val="仿宋_GB2312"/>
        <family val="3"/>
      </rPr>
      <t>甘丹曲果镇政府。</t>
    </r>
  </si>
  <si>
    <t>甘丹曲果镇</t>
  </si>
  <si>
    <t>项目实施后可带动全镇510户受益，预计可实现年收益430万元。</t>
  </si>
  <si>
    <t>已完成立项批复、用地预审，正在办理可研设计、初步设计、林业手续</t>
  </si>
  <si>
    <t>泱噶鲁谷饲料生产线提升改造项目</t>
  </si>
  <si>
    <t>松盘乡白定村伟色组</t>
  </si>
  <si>
    <r>
      <t>必要性：</t>
    </r>
    <r>
      <rPr>
        <sz val="14"/>
        <rFont val="仿宋_GB2312"/>
        <family val="3"/>
      </rPr>
      <t>林周县周边暂无同类产品，该项目已经通过市场检验，具备发展空间，应加快产业升级加大产量，拓展后的生产线主要生产颗粒料、精饲料和草饼干三种市场前景较好的饲料。</t>
    </r>
    <r>
      <rPr>
        <b/>
        <sz val="14"/>
        <rFont val="仿宋_GB2312"/>
        <family val="3"/>
      </rPr>
      <t>可行性：</t>
    </r>
    <r>
      <rPr>
        <sz val="14"/>
        <rFont val="仿宋_GB2312"/>
        <family val="3"/>
      </rPr>
      <t>林周县是西藏自治区的饲草种植大县，年均种植饲草在7万亩以上，饲草外销那曲、日喀则等地，内销拉萨周边县区，随着科学养殖的不断普及，饲料需求不断扩大，松盘乡人民政府立足地域优势，与大学生联合成立饲料加工企业，并聘请拉萨草牧业专家工作站（林周站）做技术指导。项目经营主体经过调研，计划拓展生产线。</t>
    </r>
    <r>
      <rPr>
        <b/>
        <sz val="14"/>
        <rFont val="仿宋_GB2312"/>
        <family val="3"/>
      </rPr>
      <t>采购内容：</t>
    </r>
    <r>
      <rPr>
        <sz val="14"/>
        <rFont val="仿宋_GB2312"/>
        <family val="3"/>
      </rPr>
      <t xml:space="preserve">购买饲料生产配套设备和饲料原料等。                                                                                                </t>
    </r>
    <r>
      <rPr>
        <b/>
        <sz val="14"/>
        <rFont val="仿宋_GB2312"/>
        <family val="3"/>
      </rPr>
      <t>项目经营主体：</t>
    </r>
    <r>
      <rPr>
        <sz val="14"/>
        <rFont val="仿宋_GB2312"/>
        <family val="3"/>
      </rPr>
      <t>松盘乡政府。</t>
    </r>
  </si>
  <si>
    <t>松盘乡</t>
  </si>
  <si>
    <t>项目实施后可带动全村40户受益，可带动15人就业，预计可实现年收益70万元。</t>
  </si>
  <si>
    <t>村集体农机仓库配套改造项目</t>
  </si>
  <si>
    <t>春堆村、 洛巴堆村、曲嘎强村、岗巴村</t>
  </si>
  <si>
    <r>
      <t>必要性：</t>
    </r>
    <r>
      <rPr>
        <sz val="14"/>
        <rFont val="仿宋_GB2312"/>
        <family val="3"/>
      </rPr>
      <t>随着4个行政村农机不断增多，大部分机具无法妥善保护，无形增加了农机养护成本。该项目的实施能有效降低农机养护成本，延长机具使用年限，减少村集体经济支出。</t>
    </r>
    <r>
      <rPr>
        <b/>
        <sz val="14"/>
        <rFont val="仿宋_GB2312"/>
        <family val="3"/>
      </rPr>
      <t>可行性：</t>
    </r>
    <r>
      <rPr>
        <sz val="14"/>
        <rFont val="仿宋_GB2312"/>
        <family val="3"/>
      </rPr>
      <t>春堆乡、松盘乡作为林周县县南部乡镇农业机械化较为普及的乡镇，该项目的实施可以进一步提高农业机械化使用寿命，降低设备因维护管理原因造成的损坏。</t>
    </r>
    <r>
      <rPr>
        <b/>
        <sz val="14"/>
        <rFont val="仿宋_GB2312"/>
        <family val="3"/>
      </rPr>
      <t>建设内容：</t>
    </r>
    <r>
      <rPr>
        <sz val="14"/>
        <rFont val="仿宋_GB2312"/>
        <family val="3"/>
      </rPr>
      <t>为春堆乡春堆村、洛巴堆村新建农机仓库2000</t>
    </r>
    <r>
      <rPr>
        <sz val="14"/>
        <rFont val="宋体"/>
        <family val="0"/>
      </rPr>
      <t>㎡</t>
    </r>
    <r>
      <rPr>
        <sz val="14"/>
        <rFont val="仿宋_GB2312"/>
        <family val="3"/>
      </rPr>
      <t>，为曲嘎强村新建农机仓库2500</t>
    </r>
    <r>
      <rPr>
        <sz val="14"/>
        <rFont val="宋体"/>
        <family val="0"/>
      </rPr>
      <t>㎡</t>
    </r>
    <r>
      <rPr>
        <sz val="14"/>
        <rFont val="仿宋_GB2312"/>
        <family val="3"/>
      </rPr>
      <t>，为岗巴村改造农机仓库4000</t>
    </r>
    <r>
      <rPr>
        <sz val="14"/>
        <rFont val="宋体"/>
        <family val="0"/>
      </rPr>
      <t>㎡</t>
    </r>
    <r>
      <rPr>
        <sz val="14"/>
        <rFont val="仿宋_GB2312"/>
        <family val="3"/>
      </rPr>
      <t>。</t>
    </r>
    <r>
      <rPr>
        <b/>
        <sz val="14"/>
        <rFont val="仿宋_GB2312"/>
        <family val="3"/>
      </rPr>
      <t>项目经营主体：</t>
    </r>
    <r>
      <rPr>
        <sz val="14"/>
        <rFont val="仿宋_GB2312"/>
        <family val="3"/>
      </rPr>
      <t>春堆村、洛巴堆村、曲嘎强村、岗巴村。</t>
    </r>
  </si>
  <si>
    <t>项目实施后可带动4个村111户受益，预计可实现年收益54万元。</t>
  </si>
  <si>
    <t>目前项目只上报申请，前置手续还未办理</t>
  </si>
  <si>
    <t>林周县唐古村乡村旅游基础设施提升改造项目</t>
  </si>
  <si>
    <t>唐古乡唐古村</t>
  </si>
  <si>
    <r>
      <t>必要性：</t>
    </r>
    <r>
      <rPr>
        <sz val="14"/>
        <rFont val="仿宋_GB2312"/>
        <family val="3"/>
      </rPr>
      <t>热振景区位于林周县北部唐古乡境内，是拉北环线重要旅游景点，目前该景区的基础设施极度匮乏，游客休息点等基础设施都无法保障，严重影响热振景区吸引外来游客能力，该项目的实施将完善热振景区基础设施，能更好的开发和利用热振景区旅游资源，带动当地群众增收。</t>
    </r>
    <r>
      <rPr>
        <b/>
        <sz val="14"/>
        <rFont val="仿宋_GB2312"/>
        <family val="3"/>
      </rPr>
      <t>可行性：</t>
    </r>
    <r>
      <rPr>
        <sz val="14"/>
        <rFont val="仿宋_GB2312"/>
        <family val="3"/>
      </rPr>
      <t>林周县热振景区基础设施提升改造项目的实施能进一步保护热振国家森林公园植被，提升国家森林公园整体形象，吸引更多外来游客观赏，不断增加热振国家森林公园知明度，带动唐古乡旅游业快速发展。</t>
    </r>
    <r>
      <rPr>
        <b/>
        <sz val="14"/>
        <rFont val="仿宋_GB2312"/>
        <family val="3"/>
      </rPr>
      <t>建设内容：</t>
    </r>
    <r>
      <rPr>
        <sz val="14"/>
        <rFont val="仿宋_GB2312"/>
        <family val="3"/>
      </rPr>
      <t>拆除原有旱厕1栋、拆除面积54.80平方米，增设可移动式生态厕所2座、乡村旅游道路改造2800平方米、木质栅栏2455米，原有道路提升改造1435平方米及附属设施建设，购置太阳能路灯250盏，休息座椅及垃圾桶。</t>
    </r>
    <r>
      <rPr>
        <b/>
        <sz val="14"/>
        <rFont val="仿宋_GB2312"/>
        <family val="3"/>
      </rPr>
      <t>经营主体：</t>
    </r>
    <r>
      <rPr>
        <sz val="14"/>
        <rFont val="仿宋_GB2312"/>
        <family val="3"/>
      </rPr>
      <t>唐古乡政府。</t>
    </r>
  </si>
  <si>
    <t>文旅局</t>
  </si>
  <si>
    <t>项目实施后可带动全村278户受益，预计可实现年收益150万元。</t>
  </si>
  <si>
    <t>已完成立项批复、可研批复、用地预审、初步设计批复、风险评估、环评</t>
  </si>
  <si>
    <t>“富夏棚”庭院经济项目</t>
  </si>
  <si>
    <t>江夏乡江夏村</t>
  </si>
  <si>
    <r>
      <t>必要性：</t>
    </r>
    <r>
      <rPr>
        <sz val="14"/>
        <rFont val="仿宋_GB2312"/>
        <family val="3"/>
      </rPr>
      <t>项目的实施一方面能有效盘活闲置土地资源，另一方面能充分利用闲散、老弱劳力，有效增加群众收入。</t>
    </r>
    <r>
      <rPr>
        <b/>
        <sz val="14"/>
        <rFont val="仿宋_GB2312"/>
        <family val="3"/>
      </rPr>
      <t>可行性：</t>
    </r>
    <r>
      <rPr>
        <sz val="14"/>
        <rFont val="仿宋_GB2312"/>
        <family val="3"/>
      </rPr>
      <t>庭院经济的实施可帮助农牧民群众就近就便实现增收，江夏乡前期在部分群众家中种植了桃树，群众参与积极性较高，在该乡推进富夏棚庭院经济项目，群众基础较好。</t>
    </r>
    <r>
      <rPr>
        <b/>
        <sz val="14"/>
        <rFont val="仿宋_GB2312"/>
        <family val="3"/>
      </rPr>
      <t>建设内容：</t>
    </r>
    <r>
      <rPr>
        <sz val="14"/>
        <rFont val="仿宋_GB2312"/>
        <family val="3"/>
      </rPr>
      <t>新建温室大棚109栋，单棚平均面积60平方米，总建设面积4970.5平方米；购置有机肥9.6吨、泥炭9.6吨和肥料激发剂3.2吨。</t>
    </r>
    <r>
      <rPr>
        <b/>
        <sz val="14"/>
        <rFont val="仿宋_GB2312"/>
        <family val="3"/>
      </rPr>
      <t>经营主体：</t>
    </r>
    <r>
      <rPr>
        <sz val="14"/>
        <rFont val="仿宋_GB2312"/>
        <family val="3"/>
      </rPr>
      <t>江夏乡江夏村。</t>
    </r>
  </si>
  <si>
    <t>江热夏乡</t>
  </si>
  <si>
    <t>项目实施后可带动全村109户受益，每户年均增收5000余元（含自食）。</t>
  </si>
  <si>
    <t>到户项目，无需办理前置手续</t>
  </si>
  <si>
    <t>道路提升改造项目</t>
  </si>
  <si>
    <t>唐古乡江多村</t>
  </si>
  <si>
    <r>
      <t>必要性：</t>
    </r>
    <r>
      <rPr>
        <sz val="14"/>
        <rFont val="仿宋_GB2312"/>
        <family val="3"/>
      </rPr>
      <t>江多村公路修建时间较长，路面经过长时间车辆碾压和雨水冲刷，大部分路段已无法确保车辆安全通行，群众出行较为困难，该项目的实施能有效解决群众出行难问题。</t>
    </r>
    <r>
      <rPr>
        <b/>
        <sz val="14"/>
        <rFont val="仿宋_GB2312"/>
        <family val="3"/>
      </rPr>
      <t>可行性：</t>
    </r>
    <r>
      <rPr>
        <sz val="14"/>
        <rFont val="仿宋_GB2312"/>
        <family val="3"/>
      </rPr>
      <t>项目的建设能够改善居民的居住环境，创建整洁、舒适、文明的生活环境。</t>
    </r>
    <r>
      <rPr>
        <b/>
        <sz val="14"/>
        <rFont val="仿宋_GB2312"/>
        <family val="3"/>
      </rPr>
      <t>建设内容：</t>
    </r>
    <r>
      <rPr>
        <sz val="14"/>
        <rFont val="仿宋_GB2312"/>
        <family val="3"/>
      </rPr>
      <t>维修道路10条、全长约31.5公里。</t>
    </r>
    <r>
      <rPr>
        <b/>
        <sz val="14"/>
        <rFont val="仿宋_GB2312"/>
        <family val="3"/>
      </rPr>
      <t>经营主体：</t>
    </r>
    <r>
      <rPr>
        <sz val="14"/>
        <rFont val="仿宋_GB2312"/>
        <family val="3"/>
      </rPr>
      <t>唐古乡江多村。</t>
    </r>
  </si>
  <si>
    <t>项目实施后能够带动本地群众就近就业增收，建设完成后将极大的改善了江多村的基础设施，满足项目建设地272户群众的出行安全问题。</t>
  </si>
  <si>
    <t>正在办理立项</t>
  </si>
  <si>
    <t>达龙村基础设施提升改造项目</t>
  </si>
  <si>
    <t>旁多乡达龙村</t>
  </si>
  <si>
    <r>
      <t>必要性：</t>
    </r>
    <r>
      <rPr>
        <sz val="14"/>
        <rFont val="仿宋_GB2312"/>
        <family val="3"/>
      </rPr>
      <t>该村前期基础设施较差，实施“美丽乡村·幸福家园”后，大部分基础设施已完善，但部分组基础设施仍未健全，一个村出现了两种面貌，群众补短板呼声较强，该项目的实施能够全面提升该村居民的居住环境，全面补齐该村基础设施短板。</t>
    </r>
    <r>
      <rPr>
        <b/>
        <sz val="14"/>
        <rFont val="仿宋_GB2312"/>
        <family val="3"/>
      </rPr>
      <t>可行性：</t>
    </r>
    <r>
      <rPr>
        <sz val="14"/>
        <rFont val="仿宋_GB2312"/>
        <family val="3"/>
      </rPr>
      <t>项目的建设能够改善居民的居住环境，创建整洁、舒适、文明的生活环境。</t>
    </r>
    <r>
      <rPr>
        <b/>
        <sz val="14"/>
        <rFont val="仿宋_GB2312"/>
        <family val="3"/>
      </rPr>
      <t>建设内容：</t>
    </r>
    <r>
      <rPr>
        <sz val="14"/>
        <rFont val="仿宋_GB2312"/>
        <family val="3"/>
      </rPr>
      <t>补齐公共服务、基础设施等方面短板。</t>
    </r>
    <r>
      <rPr>
        <b/>
        <sz val="14"/>
        <rFont val="仿宋_GB2312"/>
        <family val="3"/>
      </rPr>
      <t>经营主体：</t>
    </r>
    <r>
      <rPr>
        <sz val="14"/>
        <rFont val="仿宋_GB2312"/>
        <family val="3"/>
      </rPr>
      <t>旁多乡达龙村。</t>
    </r>
  </si>
  <si>
    <t>项目实施后能够带动本地群众就近就业增收，建设完成后将极大的改善了达龙村的基础设施，满足项目建设地223户群众的出行安全问题。</t>
  </si>
  <si>
    <t>江夏村基础设施提升改造项目</t>
  </si>
  <si>
    <r>
      <t>必要性：</t>
    </r>
    <r>
      <rPr>
        <sz val="14"/>
        <rFont val="仿宋_GB2312"/>
        <family val="3"/>
      </rPr>
      <t>该村前期基础设施较差，实施“美丽乡村·幸福家园”后，大部分基础设施已完善，但部分组基础设施仍未健全，一个村出现了两种面貌，群众补短板呼声较强，该项目的实施能够全面提升该村居民的居住环境，全面补齐该村基础设施短板。</t>
    </r>
    <r>
      <rPr>
        <b/>
        <sz val="14"/>
        <rFont val="仿宋_GB2312"/>
        <family val="3"/>
      </rPr>
      <t>可行性：</t>
    </r>
    <r>
      <rPr>
        <sz val="14"/>
        <rFont val="仿宋_GB2312"/>
        <family val="3"/>
      </rPr>
      <t>项目的建设能够改善居民的居住环境，创建整洁、舒适、文明的生活环境。</t>
    </r>
    <r>
      <rPr>
        <b/>
        <sz val="14"/>
        <rFont val="仿宋_GB2312"/>
        <family val="3"/>
      </rPr>
      <t>建设内容：</t>
    </r>
    <r>
      <rPr>
        <sz val="14"/>
        <rFont val="仿宋_GB2312"/>
        <family val="3"/>
      </rPr>
      <t>补齐公共服务、基础设施等方面短板。</t>
    </r>
    <r>
      <rPr>
        <b/>
        <sz val="14"/>
        <rFont val="仿宋_GB2312"/>
        <family val="3"/>
      </rPr>
      <t>经营主体：</t>
    </r>
    <r>
      <rPr>
        <sz val="14"/>
        <rFont val="仿宋_GB2312"/>
        <family val="3"/>
      </rPr>
      <t>江夏乡江夏村。</t>
    </r>
  </si>
  <si>
    <t>项目实施后能够带动本地群众就近就业增收，建设完成后将极大的改善了江夏村的基础设施，满足项目建设地385户群众的出行安全问题。</t>
  </si>
  <si>
    <t>白定村基础设施提升改造项目</t>
  </si>
  <si>
    <t>松盘乡白定村</t>
  </si>
  <si>
    <r>
      <t>必要性：</t>
    </r>
    <r>
      <rPr>
        <sz val="14"/>
        <rFont val="仿宋_GB2312"/>
        <family val="3"/>
      </rPr>
      <t>该村前期基础设施较差，实施“美丽乡村·幸福家园”后，大部分基础设施已完善，但部分组基础设施仍未健全，一个村出现了两种面貌，群众补短板呼声较强，该项目的实施能够全面提升该村居民的居住环境，全面补齐该村基础设施短板。</t>
    </r>
    <r>
      <rPr>
        <b/>
        <sz val="14"/>
        <rFont val="仿宋_GB2312"/>
        <family val="3"/>
      </rPr>
      <t>可行性：</t>
    </r>
    <r>
      <rPr>
        <sz val="14"/>
        <rFont val="仿宋_GB2312"/>
        <family val="3"/>
      </rPr>
      <t>项目的建设能够改善居民的居住环境，创建整洁、舒适、文明的生活环境。</t>
    </r>
    <r>
      <rPr>
        <b/>
        <sz val="14"/>
        <rFont val="仿宋_GB2312"/>
        <family val="3"/>
      </rPr>
      <t>建设内容：</t>
    </r>
    <r>
      <rPr>
        <sz val="14"/>
        <rFont val="仿宋_GB2312"/>
        <family val="3"/>
      </rPr>
      <t>补齐公共服务、基础设施等方面短板。</t>
    </r>
    <r>
      <rPr>
        <b/>
        <sz val="14"/>
        <rFont val="仿宋_GB2312"/>
        <family val="3"/>
      </rPr>
      <t>经营主体：</t>
    </r>
    <r>
      <rPr>
        <sz val="14"/>
        <rFont val="仿宋_GB2312"/>
        <family val="3"/>
      </rPr>
      <t>松盘乡白定村。</t>
    </r>
  </si>
  <si>
    <t>项目实施后能够带动本地群众就近就业增收，建设完成后将极大的改善了白定村的基础设施，满足项目建设地279户群众的出行安全问题。</t>
  </si>
  <si>
    <t>阿朗乡阿布村巴杂组饮水和灌溉维修改造项目</t>
  </si>
  <si>
    <t>阿朗乡阿布村巴杂组</t>
  </si>
  <si>
    <r>
      <t>必要性：</t>
    </r>
    <r>
      <rPr>
        <sz val="14"/>
        <rFont val="仿宋_GB2312"/>
        <family val="3"/>
      </rPr>
      <t>工程建成后，有效解决该村45户，195人饮水困难和310.5亩农田灌溉问题。</t>
    </r>
    <r>
      <rPr>
        <b/>
        <sz val="14"/>
        <rFont val="仿宋_GB2312"/>
        <family val="3"/>
      </rPr>
      <t>可行性：</t>
    </r>
    <r>
      <rPr>
        <sz val="14"/>
        <rFont val="仿宋_GB2312"/>
        <family val="3"/>
      </rPr>
      <t>解决阿朗乡阿布村巴杂组饮水和灌溉问题当务之急。</t>
    </r>
    <r>
      <rPr>
        <b/>
        <sz val="14"/>
        <rFont val="仿宋_GB2312"/>
        <family val="3"/>
      </rPr>
      <t>建设内容：</t>
    </r>
    <r>
      <rPr>
        <sz val="14"/>
        <rFont val="仿宋_GB2312"/>
        <family val="3"/>
      </rPr>
      <t>维修改造取水口1处，更换500mm波纹管5公里，更换DN63PE管1500米。</t>
    </r>
    <r>
      <rPr>
        <b/>
        <sz val="14"/>
        <rFont val="仿宋_GB2312"/>
        <family val="3"/>
      </rPr>
      <t>经营主体：</t>
    </r>
    <r>
      <rPr>
        <sz val="14"/>
        <rFont val="仿宋_GB2312"/>
        <family val="3"/>
      </rPr>
      <t>巴杂组。</t>
    </r>
  </si>
  <si>
    <t>林周县水利局</t>
  </si>
  <si>
    <t>本项目解决45户、195人饮水困难问题和310.5目农田灌溉问题。</t>
  </si>
  <si>
    <t>已完成项目公示，正在办理立项手续</t>
  </si>
  <si>
    <t>林周县宁布村宜居宜业和美丽乡村建设项目</t>
  </si>
  <si>
    <t>旁多乡宁布村</t>
  </si>
  <si>
    <r>
      <t>必要性：</t>
    </r>
    <r>
      <rPr>
        <sz val="14"/>
        <rFont val="仿宋_GB2312"/>
        <family val="3"/>
      </rPr>
      <t>项目的实施能改变村庄脏乱差的落后现状。通过加强公共基础设施建设，不断改善乡村面貌，彻底改变群众出行难的问题，提升群众的获得感、幸福感、安全感。</t>
    </r>
    <r>
      <rPr>
        <b/>
        <sz val="14"/>
        <rFont val="仿宋_GB2312"/>
        <family val="3"/>
      </rPr>
      <t>可行性：</t>
    </r>
    <r>
      <rPr>
        <sz val="14"/>
        <rFont val="仿宋_GB2312"/>
        <family val="3"/>
      </rPr>
      <t>旁多乡宁波村整村推进项目的实施将与旁多乡达龙村、唐古乡唐古村形成连片示范效应，通过示范引领作用，不断推动区域环境整治持续向好。</t>
    </r>
    <r>
      <rPr>
        <b/>
        <sz val="14"/>
        <rFont val="仿宋_GB2312"/>
        <family val="3"/>
      </rPr>
      <t>建设内容：</t>
    </r>
    <r>
      <rPr>
        <sz val="14"/>
        <rFont val="仿宋_GB2312"/>
        <family val="3"/>
      </rPr>
      <t>道路工程（村庄内部道路工程。道路硬化总长度3136.447m，包含主要道路硬化2228.630m，次要道路907.817m；宅间道路硬化4158</t>
    </r>
    <r>
      <rPr>
        <sz val="14"/>
        <rFont val="宋体"/>
        <family val="0"/>
      </rPr>
      <t>㎡</t>
    </r>
    <r>
      <rPr>
        <sz val="14"/>
        <rFont val="仿宋_GB2312"/>
        <family val="3"/>
      </rPr>
      <t>；以及附属边沟、交通工程；新增1-2m钢波纹管涵一座，新建水渠两侧挡墙200m）、场地铺装工程（铺装面积21567</t>
    </r>
    <r>
      <rPr>
        <sz val="14"/>
        <rFont val="宋体"/>
        <family val="0"/>
      </rPr>
      <t>㎡</t>
    </r>
    <r>
      <rPr>
        <sz val="14"/>
        <rFont val="仿宋_GB2312"/>
        <family val="3"/>
      </rPr>
      <t>，包括植草，透水砖铺装，树池设置，垃圾清理等）、给排水工程（主要是对本项目所在地的污水管网、给水管网、场地雨水系统进行相关配套建设。）、单体工程（公共厕所一座，面积约为32</t>
    </r>
    <r>
      <rPr>
        <sz val="14"/>
        <rFont val="宋体"/>
        <family val="0"/>
      </rPr>
      <t>㎡</t>
    </r>
    <r>
      <rPr>
        <sz val="14"/>
        <rFont val="仿宋_GB2312"/>
        <family val="3"/>
      </rPr>
      <t>）、电气工程以及附属配套工程。</t>
    </r>
    <r>
      <rPr>
        <b/>
        <sz val="14"/>
        <rFont val="仿宋_GB2312"/>
        <family val="3"/>
      </rPr>
      <t>经营主体：</t>
    </r>
    <r>
      <rPr>
        <sz val="14"/>
        <rFont val="仿宋_GB2312"/>
        <family val="3"/>
      </rPr>
      <t>旁多乡宁布村。</t>
    </r>
  </si>
  <si>
    <t>项目实施后能够带动本地群众就近就业增收，建设完成后将极大的改善了宁波村的基础设施，满足项目建设地289户群众的出行，解决村民的安全饮水和污水排放问题。</t>
  </si>
  <si>
    <t>已完成立项批复、可研批复、用地预审、林勘、地勘、风险评估，正在办理概算批复</t>
  </si>
  <si>
    <t>林周县连布村宜居宜业和美丽乡村建设项目</t>
  </si>
  <si>
    <t>强嘎乡连布村</t>
  </si>
  <si>
    <r>
      <t>必要性：</t>
    </r>
    <r>
      <rPr>
        <sz val="14"/>
        <rFont val="仿宋_GB2312"/>
        <family val="3"/>
      </rPr>
      <t>项目的实施能改变村庄脏乱差的落后现状。通过加强公共基础设施建设，不断改善乡村面貌，彻底改变群众出行难的问题，提升群众的获得感、幸福感、安全感。</t>
    </r>
    <r>
      <rPr>
        <b/>
        <sz val="14"/>
        <rFont val="仿宋_GB2312"/>
        <family val="3"/>
      </rPr>
      <t>可行性：</t>
    </r>
    <r>
      <rPr>
        <sz val="14"/>
        <rFont val="仿宋_GB2312"/>
        <family val="3"/>
      </rPr>
      <t>强嘎乡连布村整村推进项目的实施将与强嘎乡强嘎村、典冲村、曲嘎强村形成连片示范效应，通过示范引领作用，不断推动区域环境整治持续向好。</t>
    </r>
    <r>
      <rPr>
        <b/>
        <sz val="14"/>
        <rFont val="仿宋_GB2312"/>
        <family val="3"/>
      </rPr>
      <t>建设内容：</t>
    </r>
    <r>
      <rPr>
        <sz val="14"/>
        <rFont val="仿宋_GB2312"/>
        <family val="3"/>
      </rPr>
      <t>原混凝土主道路铺设沥青，新建4m混凝土支路，新建入户路，铺设DN200PE主管，DN110PE干管，DN63PE入户管；新建干砌片石排水沟，混凝土边沟；铺设DN400HDPE主管，DN315HDPE干管，DNI10HDPE支管，购买200m</t>
    </r>
    <r>
      <rPr>
        <sz val="14"/>
        <rFont val="宋体"/>
        <family val="0"/>
      </rPr>
      <t>²</t>
    </r>
    <r>
      <rPr>
        <sz val="14"/>
        <rFont val="仿宋_GB2312"/>
        <family val="3"/>
      </rPr>
      <t>化粪池3座，新建污水处理站3座；双头太阳能路灯、高杆灯共198盏；新建垃圾集中处理站3个，设置可移动式环保塑料垃圾桶。</t>
    </r>
    <r>
      <rPr>
        <b/>
        <sz val="14"/>
        <rFont val="仿宋_GB2312"/>
        <family val="3"/>
      </rPr>
      <t>经营主体：</t>
    </r>
    <r>
      <rPr>
        <sz val="14"/>
        <rFont val="仿宋_GB2312"/>
        <family val="3"/>
      </rPr>
      <t>强嘎乡连布村。</t>
    </r>
  </si>
  <si>
    <t>项目实施后能够带动本地群众就近就业增收，建设完成后将极大的改善了连布村的基础设施，满足项目建设地355户群众的出行，解决村民的安全饮水和污水排放问题。</t>
  </si>
  <si>
    <t>已完成立项批复、可研批复、用地预审，正在办理概算批复</t>
  </si>
  <si>
    <t>林周县恰扎村宜居宜业和美丽乡村建设项目</t>
  </si>
  <si>
    <t>唐古乡恰扎村</t>
  </si>
  <si>
    <r>
      <t>必要性：</t>
    </r>
    <r>
      <rPr>
        <sz val="14"/>
        <rFont val="仿宋_GB2312"/>
        <family val="3"/>
      </rPr>
      <t>项目的实施能改变村庄脏乱差的落后现状。通过加强公共基础设施建设，不断改善乡村面貌，彻底改变群众出行难的问题，提升群众的获得感、幸福感、安全感。</t>
    </r>
    <r>
      <rPr>
        <b/>
        <sz val="14"/>
        <rFont val="仿宋_GB2312"/>
        <family val="3"/>
      </rPr>
      <t>可行性：</t>
    </r>
    <r>
      <rPr>
        <sz val="14"/>
        <rFont val="仿宋_GB2312"/>
        <family val="3"/>
      </rPr>
      <t>旁多乡宁波村整村推进项目的实施将与旁多乡达龙村、唐古乡唐古村形成连片示范效应，通过示范引领作用，不断推动区域环境整治持续向好。</t>
    </r>
    <r>
      <rPr>
        <b/>
        <sz val="14"/>
        <rFont val="仿宋_GB2312"/>
        <family val="3"/>
      </rPr>
      <t>建设内容：</t>
    </r>
    <r>
      <rPr>
        <sz val="14"/>
        <rFont val="仿宋_GB2312"/>
        <family val="3"/>
      </rPr>
      <t>主要以村庄道路建设为主，同时完善给排水工程、照明工程等附属设施建设。其中巴荣组新建道路15800.00m</t>
    </r>
    <r>
      <rPr>
        <sz val="14"/>
        <rFont val="宋体"/>
        <family val="0"/>
      </rPr>
      <t>²</t>
    </r>
    <r>
      <rPr>
        <sz val="14"/>
        <rFont val="仿宋_GB2312"/>
        <family val="3"/>
      </rPr>
      <t>,巴荣组原有道路拆除4250.00m</t>
    </r>
    <r>
      <rPr>
        <sz val="14"/>
        <rFont val="宋体"/>
        <family val="0"/>
      </rPr>
      <t>²</t>
    </r>
    <r>
      <rPr>
        <sz val="14"/>
        <rFont val="仿宋_GB2312"/>
        <family val="3"/>
      </rPr>
      <t>;恰扎组新建道路5496.00m</t>
    </r>
    <r>
      <rPr>
        <sz val="14"/>
        <rFont val="宋体"/>
        <family val="0"/>
      </rPr>
      <t>²</t>
    </r>
    <r>
      <rPr>
        <sz val="14"/>
        <rFont val="仿宋_GB2312"/>
        <family val="3"/>
      </rPr>
      <t>,人行道5056.00m</t>
    </r>
    <r>
      <rPr>
        <sz val="14"/>
        <rFont val="宋体"/>
        <family val="0"/>
      </rPr>
      <t>²</t>
    </r>
    <r>
      <rPr>
        <sz val="14"/>
        <rFont val="仿宋_GB2312"/>
        <family val="3"/>
      </rPr>
      <t>,原有道路拆除1510.00m</t>
    </r>
    <r>
      <rPr>
        <sz val="14"/>
        <rFont val="宋体"/>
        <family val="0"/>
      </rPr>
      <t>²</t>
    </r>
    <r>
      <rPr>
        <sz val="14"/>
        <rFont val="仿宋_GB2312"/>
        <family val="3"/>
      </rPr>
      <t>;则那组新建道路12666.00m</t>
    </r>
    <r>
      <rPr>
        <sz val="14"/>
        <rFont val="宋体"/>
        <family val="0"/>
      </rPr>
      <t>²</t>
    </r>
    <r>
      <rPr>
        <sz val="14"/>
        <rFont val="仿宋_GB2312"/>
        <family val="3"/>
      </rPr>
      <t>;玉布组新建道路7184.00m</t>
    </r>
    <r>
      <rPr>
        <sz val="14"/>
        <rFont val="宋体"/>
        <family val="0"/>
      </rPr>
      <t>²</t>
    </r>
    <r>
      <rPr>
        <sz val="14"/>
        <rFont val="仿宋_GB2312"/>
        <family val="3"/>
      </rPr>
      <t>,路面均采用沥青混凝土路面。</t>
    </r>
    <r>
      <rPr>
        <b/>
        <sz val="14"/>
        <rFont val="仿宋_GB2312"/>
        <family val="3"/>
      </rPr>
      <t>经营主体：</t>
    </r>
    <r>
      <rPr>
        <sz val="14"/>
        <rFont val="仿宋_GB2312"/>
        <family val="3"/>
      </rPr>
      <t>唐古乡恰扎村。</t>
    </r>
  </si>
  <si>
    <t>项目实施后能够带动本地群众就近就业增收，建设完成后将极大的改善了恰扎村的基础设施，满足项目建设地127户群众的出行，解决村民的安全饮水和污水排放问题。</t>
  </si>
  <si>
    <t>已完成立项批复、可研批复、用地预审，正在办理概算批复、风险评估</t>
  </si>
  <si>
    <t>林周县农村新风貌试点项目</t>
  </si>
  <si>
    <t>当杰村、江夏村、联巴村、强嘎村、典冲村、松盘村、白定村、春堆村、达龙村、拉康村、唐古村</t>
  </si>
  <si>
    <r>
      <t>必要性：</t>
    </r>
    <r>
      <rPr>
        <sz val="14"/>
        <rFont val="仿宋_GB2312"/>
        <family val="3"/>
      </rPr>
      <t>该项目的实施能有效解决村庄环境卫生脏、乱、差的问题，提升群众积极参与到人居环境整治工作中，变“裁判员”为“运动员”，由“旁观者”成“实践者”。</t>
    </r>
    <r>
      <rPr>
        <b/>
        <sz val="14"/>
        <rFont val="仿宋_GB2312"/>
        <family val="3"/>
      </rPr>
      <t>可行性：</t>
    </r>
    <r>
      <rPr>
        <sz val="14"/>
        <rFont val="仿宋_GB2312"/>
        <family val="3"/>
      </rPr>
      <t>实践证明，积分制可以有针对性地解决乡村治理中的重点难点问题。各地通过实施“积分制”政策，以积分制方式在超市兑换相应价值的物品，从而激发群众自我参与、自我教育、自我管理，引导群众树立积极的生活理念，切实推动家风、村风、民风的全面提升，进一步推动提高乡村治理水平。</t>
    </r>
    <r>
      <rPr>
        <b/>
        <sz val="14"/>
        <rFont val="仿宋_GB2312"/>
        <family val="3"/>
      </rPr>
      <t>建设内容：</t>
    </r>
    <r>
      <rPr>
        <sz val="14"/>
        <rFont val="仿宋_GB2312"/>
        <family val="3"/>
      </rPr>
      <t>乡村治理中运用的积分制，是在农村基层党组织领导下，通过民主程序，将乡村治理各项事务转化为数量化指标，对农民日常行为进行评价形成积分，并给予相应精神鼓励或物质奖励，形成一套有效的激励约束机制。</t>
    </r>
    <r>
      <rPr>
        <b/>
        <sz val="14"/>
        <rFont val="仿宋_GB2312"/>
        <family val="3"/>
      </rPr>
      <t>经营主体：</t>
    </r>
    <r>
      <rPr>
        <sz val="14"/>
        <rFont val="仿宋_GB2312"/>
        <family val="3"/>
      </rPr>
      <t>当杰村、江夏村、联巴村、强嘎村、典冲村、松盘村、白定村、春堆村、达龙村、拉康村、唐古村。</t>
    </r>
  </si>
  <si>
    <t>本项目解决了乡村治理工作“没依据、没抓手、没人听”的问题；并且将村级事务与村民利益紧密联系起来，让乡村治理由“任务命令”转为“激励引导”，村干部和农民群众形成了共同目标，节约了管理成本，提升了治理效能。</t>
  </si>
  <si>
    <t>乡村治理类，推广运用“积分制”,用于积分兑换等，无限制手续</t>
  </si>
  <si>
    <t>五、曲水县</t>
  </si>
  <si>
    <t>拉萨市曲水县</t>
  </si>
  <si>
    <t>才纳园区产业发展设施采购项目</t>
  </si>
  <si>
    <t>才纳B园区</t>
  </si>
  <si>
    <r>
      <t>必要性:</t>
    </r>
    <r>
      <rPr>
        <sz val="16"/>
        <rFont val="仿宋_GB2312"/>
        <family val="3"/>
      </rPr>
      <t>1、建设研学及光伏设施设备。2、该项目的实施可以大力改进现有产业发展，对园区人居环境有良好的改善。</t>
    </r>
    <r>
      <rPr>
        <b/>
        <sz val="16"/>
        <rFont val="仿宋_GB2312"/>
        <family val="3"/>
      </rPr>
      <t>可行性:</t>
    </r>
    <r>
      <rPr>
        <sz val="16"/>
        <rFont val="仿宋_GB2312"/>
        <family val="3"/>
      </rPr>
      <t>1、材料运输可利用现有公路直达工地。2、场地周边不存在有害物质排放源，无工业噪声干扰，无申磁波等物理污染源。场地卫生条件符合国家规范要求，适宜该项目的建设。3、项目选址合法合规，该项目为我园区产业的发展打下良好的基础；</t>
    </r>
    <r>
      <rPr>
        <b/>
        <sz val="16"/>
        <rFont val="仿宋_GB2312"/>
        <family val="3"/>
      </rPr>
      <t>建设内容：</t>
    </r>
    <r>
      <rPr>
        <sz val="16"/>
        <rFont val="仿宋_GB2312"/>
        <family val="3"/>
      </rPr>
      <t>采购安装光伏发电设备12000</t>
    </r>
    <r>
      <rPr>
        <sz val="16"/>
        <rFont val="宋体"/>
        <family val="0"/>
      </rPr>
      <t>㎡</t>
    </r>
    <r>
      <rPr>
        <sz val="16"/>
        <rFont val="仿宋_GB2312"/>
        <family val="3"/>
      </rPr>
      <t>，发电量2.5兆瓦，研学场地建设400</t>
    </r>
    <r>
      <rPr>
        <sz val="16"/>
        <rFont val="宋体"/>
        <family val="0"/>
      </rPr>
      <t>㎡</t>
    </r>
    <r>
      <rPr>
        <sz val="16"/>
        <rFont val="仿宋_GB2312"/>
        <family val="3"/>
      </rPr>
      <t>，采购研学设施等。</t>
    </r>
    <r>
      <rPr>
        <b/>
        <sz val="16"/>
        <rFont val="仿宋_GB2312"/>
        <family val="3"/>
      </rPr>
      <t>产业项目经营主体：</t>
    </r>
    <r>
      <rPr>
        <sz val="16"/>
        <rFont val="仿宋_GB2312"/>
        <family val="3"/>
      </rPr>
      <t>才纳园区管委会</t>
    </r>
  </si>
  <si>
    <t>才纳园区管委会</t>
  </si>
  <si>
    <t>项目受益群众30人，项目预计年均实现收益50万元。</t>
  </si>
  <si>
    <t>已完成采购程序公开，正在开展立项申请阶段</t>
  </si>
  <si>
    <t>才纳园区高原种业基地水肥一体化采购项目</t>
  </si>
  <si>
    <t>才纳C园区</t>
  </si>
  <si>
    <r>
      <t>必要性</t>
    </r>
    <r>
      <rPr>
        <sz val="16"/>
        <rFont val="仿宋_GB2312"/>
        <family val="3"/>
      </rPr>
      <t>:1建设水肥一体化设施设备。2、该项目的实施可以大力改进现有农业产业的发展，对园区农田灌溉有良好的改善。</t>
    </r>
    <r>
      <rPr>
        <b/>
        <sz val="16"/>
        <rFont val="仿宋_GB2312"/>
        <family val="3"/>
      </rPr>
      <t>可行性</t>
    </r>
    <r>
      <rPr>
        <sz val="16"/>
        <rFont val="仿宋_GB2312"/>
        <family val="3"/>
      </rPr>
      <t>:1、材料运输可利用现有公路直达工地。2.场地周边不存在有害物质排放源，无工业噪声工扰，无申磁波等物理污染源。场地卫生条件符合国家规范要求，适宜该项目的建设。3、项目选址合法合规，该项目为我园区产业的发展打下良好的基础；</t>
    </r>
    <r>
      <rPr>
        <b/>
        <sz val="16"/>
        <rFont val="仿宋_GB2312"/>
        <family val="3"/>
      </rPr>
      <t>建设内容：</t>
    </r>
    <r>
      <rPr>
        <sz val="16"/>
        <rFont val="仿宋_GB2312"/>
        <family val="3"/>
      </rPr>
      <t>C区高原耕种季节现无法满足灌溉要求，需增加C区高原种业基地水肥一体化及附属配套设施设备，用于育种、保种、推广站推广新品种，满足科研院校及企业的耕种合作条件。</t>
    </r>
    <r>
      <rPr>
        <b/>
        <sz val="16"/>
        <rFont val="仿宋_GB2312"/>
        <family val="3"/>
      </rPr>
      <t>产业项目经营主体</t>
    </r>
    <r>
      <rPr>
        <sz val="16"/>
        <rFont val="仿宋_GB2312"/>
        <family val="3"/>
      </rPr>
      <t>：才纳园区管委会</t>
    </r>
  </si>
  <si>
    <t>项目受益群众20人，项目预计年均实现收益40万元。</t>
  </si>
  <si>
    <t>曲水县达嘎镇其奴村温室大棚建设项目</t>
  </si>
  <si>
    <t>其奴村4组</t>
  </si>
  <si>
    <r>
      <t>必要性：</t>
    </r>
    <r>
      <rPr>
        <sz val="14"/>
        <rFont val="仿宋_GB2312"/>
        <family val="3"/>
      </rPr>
      <t>人口加剧，需加大粮食和农作物产出。温室改造工程可以在一定程度上缓解这种压力。</t>
    </r>
    <r>
      <rPr>
        <b/>
        <sz val="14"/>
        <rFont val="仿宋_GB2312"/>
        <family val="3"/>
      </rPr>
      <t>可行性：</t>
    </r>
    <r>
      <rPr>
        <sz val="14"/>
        <rFont val="仿宋_GB2312"/>
        <family val="3"/>
      </rPr>
      <t>达嘎镇交通便利、气候适宜、人口不断增加、生产生活需求不断增大。</t>
    </r>
    <r>
      <rPr>
        <b/>
        <sz val="14"/>
        <rFont val="仿宋_GB2312"/>
        <family val="3"/>
      </rPr>
      <t>建设内容：</t>
    </r>
    <r>
      <rPr>
        <sz val="14"/>
        <rFont val="仿宋_GB2312"/>
        <family val="3"/>
      </rPr>
      <t>新建50栋温室及其附属设施，每栋温室占地约为2亩。</t>
    </r>
    <r>
      <rPr>
        <b/>
        <sz val="14"/>
        <rFont val="仿宋_GB2312"/>
        <family val="3"/>
      </rPr>
      <t>产业项目经营主体</t>
    </r>
    <r>
      <rPr>
        <sz val="14"/>
        <rFont val="仿宋_GB2312"/>
        <family val="3"/>
      </rPr>
      <t>：其奴村委会</t>
    </r>
  </si>
  <si>
    <t>达嘎镇人民政府</t>
  </si>
  <si>
    <t>该项目建成后，可提供给当地农牧民群众就业岗位10个，预计带动群众收入每月增加3000元</t>
  </si>
  <si>
    <t>正在开展方案编制、土地核实阶段</t>
  </si>
  <si>
    <t>曲水县达嘎镇其奴村土地改良建设项目</t>
  </si>
  <si>
    <t>其奴村</t>
  </si>
  <si>
    <r>
      <t>可行性：</t>
    </r>
    <r>
      <rPr>
        <sz val="16"/>
        <rFont val="仿宋_GB2312"/>
        <family val="3"/>
      </rPr>
      <t>其奴村属于农业产业大村，结合本村实际以及农牧民迫切需求。</t>
    </r>
    <r>
      <rPr>
        <b/>
        <sz val="16"/>
        <rFont val="仿宋_GB2312"/>
        <family val="3"/>
      </rPr>
      <t>必要性：</t>
    </r>
    <r>
      <rPr>
        <sz val="16"/>
        <rFont val="仿宋_GB2312"/>
        <family val="3"/>
      </rPr>
      <t>其奴村撂荒地大多位于本村的半山腰位置，长年灌溉难度大。农田粮食亩产量产量低，农地利用集约度不高。</t>
    </r>
    <r>
      <rPr>
        <b/>
        <sz val="16"/>
        <rFont val="仿宋_GB2312"/>
        <family val="3"/>
      </rPr>
      <t>建设内容：</t>
    </r>
    <r>
      <rPr>
        <sz val="16"/>
        <rFont val="仿宋_GB2312"/>
        <family val="3"/>
      </rPr>
      <t>为有效改善其奴村土壤质量及灌溉设施建设，需对全村2700亩撂荒地进行石头清理及客土并配套二级提灌设备等灌溉设施（新建水渠3000米规格为50cm*50cm）。</t>
    </r>
    <r>
      <rPr>
        <b/>
        <sz val="16"/>
        <rFont val="仿宋_GB2312"/>
        <family val="3"/>
      </rPr>
      <t>产业项目运营主体：</t>
    </r>
    <r>
      <rPr>
        <sz val="16"/>
        <rFont val="仿宋_GB2312"/>
        <family val="3"/>
      </rPr>
      <t>其奴村委会；</t>
    </r>
  </si>
  <si>
    <t>项目受益群众60户，预计年均实现收益80万元。</t>
  </si>
  <si>
    <t>色甫村庭院经济林种植项目</t>
  </si>
  <si>
    <t>色甫村1-6组</t>
  </si>
  <si>
    <r>
      <t>必要性：</t>
    </r>
    <r>
      <rPr>
        <sz val="14"/>
        <rFont val="仿宋_GB2312"/>
        <family val="3"/>
      </rPr>
      <t>提升特色种植产业品质、提升市场竞争力。</t>
    </r>
    <r>
      <rPr>
        <b/>
        <sz val="14"/>
        <rFont val="仿宋_GB2312"/>
        <family val="3"/>
      </rPr>
      <t>可行性：</t>
    </r>
    <r>
      <rPr>
        <sz val="14"/>
        <rFont val="仿宋_GB2312"/>
        <family val="3"/>
      </rPr>
      <t>该项目位于色甫村境内，该村土地资源肥沃，且农牧民群众种植经济林需求较大，经我镇政府对该项目进行前期论证后可行。</t>
    </r>
    <r>
      <rPr>
        <b/>
        <sz val="14"/>
        <rFont val="仿宋_GB2312"/>
        <family val="3"/>
      </rPr>
      <t>建设内容：</t>
    </r>
    <r>
      <rPr>
        <sz val="14"/>
        <rFont val="仿宋_GB2312"/>
        <family val="3"/>
      </rPr>
      <t>在色甫村1-6组共440户低海拔处种植油桃树1000棵、葡萄树500株，核桃树500棵、苹果树1500棵、梨树1500棵，玫瑰2000棵等，在村组道路修建农田灌溉水渠、支渠约为2000米，合理应用栽培技术。</t>
    </r>
    <r>
      <rPr>
        <b/>
        <sz val="14"/>
        <rFont val="仿宋_GB2312"/>
        <family val="3"/>
      </rPr>
      <t>项目经营主体</t>
    </r>
    <r>
      <rPr>
        <sz val="14"/>
        <rFont val="仿宋_GB2312"/>
        <family val="3"/>
      </rPr>
      <t>：色甫村委会。</t>
    </r>
  </si>
  <si>
    <t>带动35户群就业增收。预计年均实现收益50万元。</t>
  </si>
  <si>
    <t>曲水县南木乡南木村到户奶牛集中养殖项目</t>
  </si>
  <si>
    <t>南木村1至5组</t>
  </si>
  <si>
    <r>
      <t>必要性</t>
    </r>
    <r>
      <rPr>
        <sz val="16"/>
        <rFont val="仿宋_GB2312"/>
        <family val="3"/>
      </rPr>
      <t>：1、项目建设是改善南木村的人居环境，建设生态宜居的美丽乡村和提升村容村貌的需要；2、项目的实施有利于完善南木村农牧产业的基础设施条件，促进当地经济社会快速发展。</t>
    </r>
    <r>
      <rPr>
        <b/>
        <sz val="16"/>
        <rFont val="仿宋_GB2312"/>
        <family val="3"/>
      </rPr>
      <t>可行性：</t>
    </r>
    <r>
      <rPr>
        <sz val="16"/>
        <rFont val="仿宋_GB2312"/>
        <family val="3"/>
      </rPr>
      <t>1、项目建设所需原材料、设备运输均能通过道路运输得到可靠保障；2、场地已具备供水、供电、通信等市政配套设施；3、项目选址合法合规，场地卫生条件符合国家规范要求。</t>
    </r>
    <r>
      <rPr>
        <b/>
        <sz val="16"/>
        <rFont val="仿宋_GB2312"/>
        <family val="3"/>
      </rPr>
      <t>建设内容：</t>
    </r>
    <r>
      <rPr>
        <sz val="16"/>
        <rFont val="仿宋_GB2312"/>
        <family val="3"/>
      </rPr>
      <t>本项目总用地面积28869.77</t>
    </r>
    <r>
      <rPr>
        <sz val="16"/>
        <rFont val="宋体"/>
        <family val="0"/>
      </rPr>
      <t>㎡</t>
    </r>
    <r>
      <rPr>
        <sz val="16"/>
        <rFont val="仿宋_GB2312"/>
        <family val="3"/>
      </rPr>
      <t>，建设内容包括南木村1至5组（含小康安居点）购买260头奶牛；新建暖棚建筑面积5588.00</t>
    </r>
    <r>
      <rPr>
        <sz val="16"/>
        <rFont val="宋体"/>
        <family val="0"/>
      </rPr>
      <t>㎡</t>
    </r>
    <r>
      <rPr>
        <sz val="16"/>
        <rFont val="仿宋_GB2312"/>
        <family val="3"/>
      </rPr>
      <t>，新建工具间建筑面积3125.38</t>
    </r>
    <r>
      <rPr>
        <sz val="16"/>
        <rFont val="宋体"/>
        <family val="0"/>
      </rPr>
      <t>㎡</t>
    </r>
    <r>
      <rPr>
        <sz val="16"/>
        <rFont val="仿宋_GB2312"/>
        <family val="3"/>
      </rPr>
      <t>，新建活动圈3656.40</t>
    </r>
    <r>
      <rPr>
        <sz val="16"/>
        <rFont val="宋体"/>
        <family val="0"/>
      </rPr>
      <t>㎡</t>
    </r>
    <r>
      <rPr>
        <sz val="16"/>
        <rFont val="仿宋_GB2312"/>
        <family val="3"/>
      </rPr>
      <t>，舍外活动场1957.03</t>
    </r>
    <r>
      <rPr>
        <sz val="16"/>
        <rFont val="宋体"/>
        <family val="0"/>
      </rPr>
      <t>㎡</t>
    </r>
    <r>
      <rPr>
        <sz val="16"/>
        <rFont val="仿宋_GB2312"/>
        <family val="3"/>
      </rPr>
      <t>；其他配套工程包括配种站及防疫设施206.50</t>
    </r>
    <r>
      <rPr>
        <sz val="16"/>
        <rFont val="宋体"/>
        <family val="0"/>
      </rPr>
      <t>㎡</t>
    </r>
    <r>
      <rPr>
        <sz val="16"/>
        <rFont val="仿宋_GB2312"/>
        <family val="3"/>
      </rPr>
      <t>；新建畜禽污水一体化处理设备及设施1项，新建室外照明太阳能路灯56座。</t>
    </r>
    <r>
      <rPr>
        <b/>
        <sz val="16"/>
        <rFont val="仿宋_GB2312"/>
        <family val="3"/>
      </rPr>
      <t>产业项目经营主体：</t>
    </r>
    <r>
      <rPr>
        <sz val="16"/>
        <rFont val="仿宋_GB2312"/>
        <family val="3"/>
      </rPr>
      <t>为到户类项目，经营主体为南木村村民</t>
    </r>
  </si>
  <si>
    <t>南木乡人民政府</t>
  </si>
  <si>
    <t>项目建设过程中预计带动群众就业不少于30人，建成后受益群众150户300人，预计年均实现收益80万元。</t>
  </si>
  <si>
    <t>项目建议书已完成，正在编制可研，项目涉及土地红线已核实，正在办理草地占用手续</t>
  </si>
  <si>
    <t>柏林村到户奶牛集中繁育场建设项目</t>
  </si>
  <si>
    <t>柏林村1、2、3、5组</t>
  </si>
  <si>
    <r>
      <t>必要性和可行性：</t>
    </r>
    <r>
      <rPr>
        <sz val="13"/>
        <rFont val="仿宋_GB2312"/>
        <family val="3"/>
      </rPr>
      <t>1、材料运输可利用现有公路直达工地。2.场地周边不存在有害物质排放源，无工业噪声干扰，无电磁波等物理污染源。场地卫生条件符合国家规范要求，适宜该项目的建设。3、项目选址合法合规，该项目为我乡后期奶牛产业的发展打下良好的基础。</t>
    </r>
    <r>
      <rPr>
        <b/>
        <sz val="13"/>
        <rFont val="仿宋_GB2312"/>
        <family val="3"/>
      </rPr>
      <t>建设内容：</t>
    </r>
    <r>
      <rPr>
        <sz val="13"/>
        <rFont val="仿宋_GB2312"/>
        <family val="3"/>
      </rPr>
      <t>柏林村1、2、3、5组，每个组新建牛舍、活动场圈、混凝土硬化等附属配套工程，以及购置奶牛422头（每头奶牛按照25000元，国家投资80%，村民自筹20%）。一组地块一（36户）用地面积6358.39</t>
    </r>
    <r>
      <rPr>
        <sz val="13"/>
        <rFont val="宋体"/>
        <family val="0"/>
      </rPr>
      <t>㎡</t>
    </r>
    <r>
      <rPr>
        <sz val="13"/>
        <rFont val="仿宋_GB2312"/>
        <family val="3"/>
      </rPr>
      <t>，总建筑面积为1691.04</t>
    </r>
    <r>
      <rPr>
        <sz val="13"/>
        <rFont val="宋体"/>
        <family val="0"/>
      </rPr>
      <t>㎡</t>
    </r>
    <r>
      <rPr>
        <sz val="13"/>
        <rFont val="仿宋_GB2312"/>
        <family val="3"/>
      </rPr>
      <t>，其中包括牛舍总建筑面积为1038.96</t>
    </r>
    <r>
      <rPr>
        <sz val="13"/>
        <rFont val="宋体"/>
        <family val="0"/>
      </rPr>
      <t>㎡</t>
    </r>
    <r>
      <rPr>
        <sz val="13"/>
        <rFont val="仿宋_GB2312"/>
        <family val="3"/>
      </rPr>
      <t>、工具间总建筑面积为652.08</t>
    </r>
    <r>
      <rPr>
        <sz val="13"/>
        <rFont val="宋体"/>
        <family val="0"/>
      </rPr>
      <t>㎡</t>
    </r>
    <r>
      <rPr>
        <sz val="13"/>
        <rFont val="仿宋_GB2312"/>
        <family val="3"/>
      </rPr>
      <t>，网围栏260m，混凝土硬化1100</t>
    </r>
    <r>
      <rPr>
        <sz val="13"/>
        <rFont val="宋体"/>
        <family val="0"/>
      </rPr>
      <t>㎡</t>
    </r>
    <r>
      <rPr>
        <sz val="13"/>
        <rFont val="仿宋_GB2312"/>
        <family val="3"/>
      </rPr>
      <t>，砂石路82.14</t>
    </r>
    <r>
      <rPr>
        <sz val="13"/>
        <rFont val="宋体"/>
        <family val="0"/>
      </rPr>
      <t>㎡</t>
    </r>
    <r>
      <rPr>
        <sz val="13"/>
        <rFont val="仿宋_GB2312"/>
        <family val="3"/>
      </rPr>
      <t>,保定架,土石方量1359.89m</t>
    </r>
    <r>
      <rPr>
        <sz val="13"/>
        <rFont val="宋体"/>
        <family val="0"/>
      </rPr>
      <t>³</t>
    </r>
    <r>
      <rPr>
        <sz val="13"/>
        <rFont val="仿宋_GB2312"/>
        <family val="3"/>
      </rPr>
      <t>（其中挖方972.92m</t>
    </r>
    <r>
      <rPr>
        <sz val="13"/>
        <rFont val="宋体"/>
        <family val="0"/>
      </rPr>
      <t>³</t>
    </r>
    <r>
      <rPr>
        <sz val="13"/>
        <rFont val="仿宋_GB2312"/>
        <family val="3"/>
      </rPr>
      <t>，填方386.97m</t>
    </r>
    <r>
      <rPr>
        <sz val="13"/>
        <rFont val="宋体"/>
        <family val="0"/>
      </rPr>
      <t>³</t>
    </r>
    <r>
      <rPr>
        <sz val="13"/>
        <rFont val="仿宋_GB2312"/>
        <family val="3"/>
      </rPr>
      <t>），大门等附属工程;国家投资部分购置奶牛72头。一组地块二（47户）用地面积9647.75</t>
    </r>
    <r>
      <rPr>
        <sz val="13"/>
        <rFont val="宋体"/>
        <family val="0"/>
      </rPr>
      <t>㎡</t>
    </r>
    <r>
      <rPr>
        <sz val="13"/>
        <rFont val="仿宋_GB2312"/>
        <family val="3"/>
      </rPr>
      <t>，总建筑面积为2197.26</t>
    </r>
    <r>
      <rPr>
        <sz val="13"/>
        <rFont val="宋体"/>
        <family val="0"/>
      </rPr>
      <t>㎡</t>
    </r>
    <r>
      <rPr>
        <sz val="13"/>
        <rFont val="仿宋_GB2312"/>
        <family val="3"/>
      </rPr>
      <t>，其中包括牛舍总建筑面积为1356.42</t>
    </r>
    <r>
      <rPr>
        <sz val="13"/>
        <rFont val="宋体"/>
        <family val="0"/>
      </rPr>
      <t>㎡</t>
    </r>
    <r>
      <rPr>
        <sz val="13"/>
        <rFont val="仿宋_GB2312"/>
        <family val="3"/>
      </rPr>
      <t>、工具间总建筑面积为840.84</t>
    </r>
    <r>
      <rPr>
        <sz val="13"/>
        <rFont val="宋体"/>
        <family val="0"/>
      </rPr>
      <t>㎡</t>
    </r>
    <r>
      <rPr>
        <sz val="13"/>
        <rFont val="仿宋_GB2312"/>
        <family val="3"/>
      </rPr>
      <t>;网围栏253米，混凝土硬化2399.50</t>
    </r>
    <r>
      <rPr>
        <sz val="13"/>
        <rFont val="宋体"/>
        <family val="0"/>
      </rPr>
      <t>㎡</t>
    </r>
    <r>
      <rPr>
        <sz val="13"/>
        <rFont val="仿宋_GB2312"/>
        <family val="3"/>
      </rPr>
      <t>，砂石路238.45</t>
    </r>
    <r>
      <rPr>
        <sz val="13"/>
        <rFont val="宋体"/>
        <family val="0"/>
      </rPr>
      <t>㎡</t>
    </r>
    <r>
      <rPr>
        <sz val="13"/>
        <rFont val="仿宋_GB2312"/>
        <family val="3"/>
      </rPr>
      <t>,土石方量7760.8m</t>
    </r>
    <r>
      <rPr>
        <sz val="13"/>
        <rFont val="宋体"/>
        <family val="0"/>
      </rPr>
      <t>³</t>
    </r>
    <r>
      <rPr>
        <sz val="13"/>
        <rFont val="仿宋_GB2312"/>
        <family val="3"/>
      </rPr>
      <t>（其中挖方4760.8m</t>
    </r>
    <r>
      <rPr>
        <sz val="13"/>
        <rFont val="宋体"/>
        <family val="0"/>
      </rPr>
      <t>³</t>
    </r>
    <r>
      <rPr>
        <sz val="13"/>
        <rFont val="仿宋_GB2312"/>
        <family val="3"/>
      </rPr>
      <t>，填方3000m</t>
    </r>
    <r>
      <rPr>
        <sz val="13"/>
        <rFont val="宋体"/>
        <family val="0"/>
      </rPr>
      <t>³</t>
    </r>
    <r>
      <rPr>
        <sz val="13"/>
        <rFont val="仿宋_GB2312"/>
        <family val="3"/>
      </rPr>
      <t>），保定架,挡土墙180m，大门及消毒池等附属工程;国家投资部分购置奶牛94头。二组（23户）用地面积3652.18</t>
    </r>
    <r>
      <rPr>
        <sz val="13"/>
        <rFont val="宋体"/>
        <family val="0"/>
      </rPr>
      <t>㎡</t>
    </r>
    <r>
      <rPr>
        <sz val="13"/>
        <rFont val="仿宋_GB2312"/>
        <family val="3"/>
      </rPr>
      <t>，总建筑面积为1058.79</t>
    </r>
    <r>
      <rPr>
        <sz val="13"/>
        <rFont val="宋体"/>
        <family val="0"/>
      </rPr>
      <t>㎡</t>
    </r>
    <r>
      <rPr>
        <sz val="13"/>
        <rFont val="仿宋_GB2312"/>
        <family val="3"/>
      </rPr>
      <t>，其中包括牛舍总建筑面积为667.12</t>
    </r>
    <r>
      <rPr>
        <sz val="13"/>
        <rFont val="宋体"/>
        <family val="0"/>
      </rPr>
      <t>㎡</t>
    </r>
    <r>
      <rPr>
        <sz val="13"/>
        <rFont val="仿宋_GB2312"/>
        <family val="3"/>
      </rPr>
      <t>、工具间总建筑面积为391.67</t>
    </r>
    <r>
      <rPr>
        <sz val="13"/>
        <rFont val="宋体"/>
        <family val="0"/>
      </rPr>
      <t>㎡</t>
    </r>
    <r>
      <rPr>
        <sz val="13"/>
        <rFont val="仿宋_GB2312"/>
        <family val="3"/>
      </rPr>
      <t>，，网围栏255米，混凝土硬化790.18</t>
    </r>
    <r>
      <rPr>
        <sz val="13"/>
        <rFont val="宋体"/>
        <family val="0"/>
      </rPr>
      <t>㎡</t>
    </r>
    <r>
      <rPr>
        <sz val="13"/>
        <rFont val="仿宋_GB2312"/>
        <family val="3"/>
      </rPr>
      <t>，保定架,砂石路356.63</t>
    </r>
    <r>
      <rPr>
        <sz val="13"/>
        <rFont val="宋体"/>
        <family val="0"/>
      </rPr>
      <t>㎡</t>
    </r>
    <r>
      <rPr>
        <sz val="13"/>
        <rFont val="仿宋_GB2312"/>
        <family val="3"/>
      </rPr>
      <t>，土石方量4000m</t>
    </r>
    <r>
      <rPr>
        <sz val="13"/>
        <rFont val="宋体"/>
        <family val="0"/>
      </rPr>
      <t>³</t>
    </r>
    <r>
      <rPr>
        <sz val="13"/>
        <rFont val="仿宋_GB2312"/>
        <family val="3"/>
      </rPr>
      <t>（其中挖方2200m</t>
    </r>
    <r>
      <rPr>
        <sz val="13"/>
        <rFont val="宋体"/>
        <family val="0"/>
      </rPr>
      <t>³</t>
    </r>
    <r>
      <rPr>
        <sz val="13"/>
        <rFont val="仿宋_GB2312"/>
        <family val="3"/>
      </rPr>
      <t>，填方1800m</t>
    </r>
    <r>
      <rPr>
        <sz val="13"/>
        <rFont val="宋体"/>
        <family val="0"/>
      </rPr>
      <t>³</t>
    </r>
    <r>
      <rPr>
        <sz val="13"/>
        <rFont val="仿宋_GB2312"/>
        <family val="3"/>
      </rPr>
      <t>），大门及消毒池等附属工程;国家投资部分购置奶牛46头。柏林村三组（25户）用地面积5452.52</t>
    </r>
    <r>
      <rPr>
        <sz val="13"/>
        <rFont val="宋体"/>
        <family val="0"/>
      </rPr>
      <t>㎡</t>
    </r>
    <r>
      <rPr>
        <sz val="13"/>
        <rFont val="仿宋_GB2312"/>
        <family val="3"/>
      </rPr>
      <t>，总建筑面积为1184.82</t>
    </r>
    <r>
      <rPr>
        <sz val="13"/>
        <rFont val="宋体"/>
        <family val="0"/>
      </rPr>
      <t>㎡</t>
    </r>
    <r>
      <rPr>
        <sz val="13"/>
        <rFont val="仿宋_GB2312"/>
        <family val="3"/>
      </rPr>
      <t>，其中包括牛舍总建筑面积为721.50</t>
    </r>
    <r>
      <rPr>
        <sz val="13"/>
        <rFont val="宋体"/>
        <family val="0"/>
      </rPr>
      <t>㎡</t>
    </r>
    <r>
      <rPr>
        <sz val="13"/>
        <rFont val="仿宋_GB2312"/>
        <family val="3"/>
      </rPr>
      <t>、工具间总建筑面积为463.32</t>
    </r>
    <r>
      <rPr>
        <sz val="13"/>
        <rFont val="宋体"/>
        <family val="0"/>
      </rPr>
      <t>㎡</t>
    </r>
    <r>
      <rPr>
        <sz val="13"/>
        <rFont val="仿宋_GB2312"/>
        <family val="3"/>
      </rPr>
      <t>，网围栏430米，混凝土硬化960</t>
    </r>
    <r>
      <rPr>
        <sz val="13"/>
        <rFont val="宋体"/>
        <family val="0"/>
      </rPr>
      <t>㎡</t>
    </r>
    <r>
      <rPr>
        <sz val="13"/>
        <rFont val="仿宋_GB2312"/>
        <family val="3"/>
      </rPr>
      <t>，砂石路236</t>
    </r>
    <r>
      <rPr>
        <sz val="13"/>
        <rFont val="宋体"/>
        <family val="0"/>
      </rPr>
      <t>㎡</t>
    </r>
    <r>
      <rPr>
        <sz val="13"/>
        <rFont val="仿宋_GB2312"/>
        <family val="3"/>
      </rPr>
      <t>，土石方量10318.01m</t>
    </r>
    <r>
      <rPr>
        <sz val="13"/>
        <rFont val="宋体"/>
        <family val="0"/>
      </rPr>
      <t>³</t>
    </r>
    <r>
      <rPr>
        <sz val="13"/>
        <rFont val="仿宋_GB2312"/>
        <family val="3"/>
      </rPr>
      <t>（其中挖方3045.59m</t>
    </r>
    <r>
      <rPr>
        <sz val="13"/>
        <rFont val="宋体"/>
        <family val="0"/>
      </rPr>
      <t>³</t>
    </r>
    <r>
      <rPr>
        <sz val="13"/>
        <rFont val="仿宋_GB2312"/>
        <family val="3"/>
      </rPr>
      <t>，填方7272.42m</t>
    </r>
    <r>
      <rPr>
        <sz val="13"/>
        <rFont val="宋体"/>
        <family val="0"/>
      </rPr>
      <t>³</t>
    </r>
    <r>
      <rPr>
        <sz val="13"/>
        <rFont val="仿宋_GB2312"/>
        <family val="3"/>
      </rPr>
      <t>），挡土墙330m，截水沟，保定架,大门及消毒池等附属工程;国家投资部分购置奶牛50头。柏林村五组地块一（43户）用地面积7257.73</t>
    </r>
    <r>
      <rPr>
        <sz val="13"/>
        <rFont val="宋体"/>
        <family val="0"/>
      </rPr>
      <t>㎡</t>
    </r>
    <r>
      <rPr>
        <sz val="13"/>
        <rFont val="仿宋_GB2312"/>
        <family val="3"/>
      </rPr>
      <t>，总建筑面积为1950.42</t>
    </r>
    <r>
      <rPr>
        <sz val="13"/>
        <rFont val="宋体"/>
        <family val="0"/>
      </rPr>
      <t>㎡</t>
    </r>
    <r>
      <rPr>
        <sz val="13"/>
        <rFont val="仿宋_GB2312"/>
        <family val="3"/>
      </rPr>
      <t>，其中包括牛舍总建筑面积为1245.98</t>
    </r>
    <r>
      <rPr>
        <sz val="13"/>
        <rFont val="宋体"/>
        <family val="0"/>
      </rPr>
      <t>㎡</t>
    </r>
    <r>
      <rPr>
        <sz val="13"/>
        <rFont val="仿宋_GB2312"/>
        <family val="3"/>
      </rPr>
      <t>、工具间总建筑面积为704.44</t>
    </r>
    <r>
      <rPr>
        <sz val="13"/>
        <rFont val="宋体"/>
        <family val="0"/>
      </rPr>
      <t>㎡</t>
    </r>
    <r>
      <rPr>
        <sz val="13"/>
        <rFont val="仿宋_GB2312"/>
        <family val="3"/>
      </rPr>
      <t>,网围487米，围墙、土坝拆除，砂石路199</t>
    </r>
    <r>
      <rPr>
        <sz val="13"/>
        <rFont val="宋体"/>
        <family val="0"/>
      </rPr>
      <t>㎡</t>
    </r>
    <r>
      <rPr>
        <sz val="13"/>
        <rFont val="仿宋_GB2312"/>
        <family val="3"/>
      </rPr>
      <t>，混凝土硬化1167.63</t>
    </r>
    <r>
      <rPr>
        <sz val="13"/>
        <rFont val="宋体"/>
        <family val="0"/>
      </rPr>
      <t>㎡</t>
    </r>
    <r>
      <rPr>
        <sz val="13"/>
        <rFont val="仿宋_GB2312"/>
        <family val="3"/>
      </rPr>
      <t>，保定架,土石方量1000m</t>
    </r>
    <r>
      <rPr>
        <sz val="13"/>
        <rFont val="宋体"/>
        <family val="0"/>
      </rPr>
      <t>³</t>
    </r>
    <r>
      <rPr>
        <sz val="13"/>
        <rFont val="仿宋_GB2312"/>
        <family val="3"/>
      </rPr>
      <t>（其中挖方350m</t>
    </r>
    <r>
      <rPr>
        <sz val="13"/>
        <rFont val="宋体"/>
        <family val="0"/>
      </rPr>
      <t>³</t>
    </r>
    <r>
      <rPr>
        <sz val="13"/>
        <rFont val="仿宋_GB2312"/>
        <family val="3"/>
      </rPr>
      <t>，填方650m</t>
    </r>
    <r>
      <rPr>
        <sz val="13"/>
        <rFont val="宋体"/>
        <family val="0"/>
      </rPr>
      <t>³</t>
    </r>
    <r>
      <rPr>
        <sz val="13"/>
        <rFont val="仿宋_GB2312"/>
        <family val="3"/>
      </rPr>
      <t>），大门等附属工程;国家投资部分购置奶牛86头。柏林村五组地块二（37户）用地面积5445.97</t>
    </r>
    <r>
      <rPr>
        <sz val="13"/>
        <rFont val="宋体"/>
        <family val="0"/>
      </rPr>
      <t>㎡</t>
    </r>
    <r>
      <rPr>
        <sz val="13"/>
        <rFont val="仿宋_GB2312"/>
        <family val="3"/>
      </rPr>
      <t>，总建筑面积为1681.14</t>
    </r>
    <r>
      <rPr>
        <sz val="13"/>
        <rFont val="宋体"/>
        <family val="0"/>
      </rPr>
      <t>㎡</t>
    </r>
    <r>
      <rPr>
        <sz val="13"/>
        <rFont val="仿宋_GB2312"/>
        <family val="3"/>
      </rPr>
      <t>，其中包括牛舍总建筑面积为1071.15</t>
    </r>
    <r>
      <rPr>
        <sz val="13"/>
        <rFont val="宋体"/>
        <family val="0"/>
      </rPr>
      <t>㎡</t>
    </r>
    <r>
      <rPr>
        <sz val="13"/>
        <rFont val="仿宋_GB2312"/>
        <family val="3"/>
      </rPr>
      <t>、工具间总建筑面积为609.99</t>
    </r>
    <r>
      <rPr>
        <sz val="13"/>
        <rFont val="宋体"/>
        <family val="0"/>
      </rPr>
      <t>㎡</t>
    </r>
    <r>
      <rPr>
        <sz val="13"/>
        <rFont val="仿宋_GB2312"/>
        <family val="3"/>
      </rPr>
      <t>、网围栏292米，混凝土硬化1102.25</t>
    </r>
    <r>
      <rPr>
        <sz val="13"/>
        <rFont val="宋体"/>
        <family val="0"/>
      </rPr>
      <t>㎡</t>
    </r>
    <r>
      <rPr>
        <sz val="13"/>
        <rFont val="仿宋_GB2312"/>
        <family val="3"/>
      </rPr>
      <t>，砂石路120</t>
    </r>
    <r>
      <rPr>
        <sz val="13"/>
        <rFont val="宋体"/>
        <family val="0"/>
      </rPr>
      <t>㎡</t>
    </r>
    <r>
      <rPr>
        <sz val="13"/>
        <rFont val="仿宋_GB2312"/>
        <family val="3"/>
      </rPr>
      <t>，土石方量900m</t>
    </r>
    <r>
      <rPr>
        <sz val="13"/>
        <rFont val="宋体"/>
        <family val="0"/>
      </rPr>
      <t>³</t>
    </r>
    <r>
      <rPr>
        <sz val="13"/>
        <rFont val="仿宋_GB2312"/>
        <family val="3"/>
      </rPr>
      <t>（其中挖方480m</t>
    </r>
    <r>
      <rPr>
        <sz val="13"/>
        <rFont val="宋体"/>
        <family val="0"/>
      </rPr>
      <t>³</t>
    </r>
    <r>
      <rPr>
        <sz val="13"/>
        <rFont val="仿宋_GB2312"/>
        <family val="3"/>
      </rPr>
      <t>，填方420m</t>
    </r>
    <r>
      <rPr>
        <sz val="13"/>
        <rFont val="宋体"/>
        <family val="0"/>
      </rPr>
      <t>³</t>
    </r>
    <r>
      <rPr>
        <sz val="13"/>
        <rFont val="仿宋_GB2312"/>
        <family val="3"/>
      </rPr>
      <t>），保定架,大门及消毒池等附属工程,国家投资部分购置奶牛74头。</t>
    </r>
    <r>
      <rPr>
        <b/>
        <sz val="13"/>
        <rFont val="仿宋_GB2312"/>
        <family val="3"/>
      </rPr>
      <t>产业项目经营主体：</t>
    </r>
    <r>
      <rPr>
        <sz val="13"/>
        <rFont val="仿宋_GB2312"/>
        <family val="3"/>
      </rPr>
      <t>为到户类项目，经营主体为柏林村村民</t>
    </r>
  </si>
  <si>
    <t>茶巴拉乡人民政府</t>
  </si>
  <si>
    <t>项目受益群众211户，项目预计年均实现收益90万元.</t>
  </si>
  <si>
    <t>已完成可研评审，正开展初设修改</t>
  </si>
  <si>
    <t>色麦村到户奶牛集中繁育场建设项目</t>
  </si>
  <si>
    <t>色麦村1至5组</t>
  </si>
  <si>
    <r>
      <t>必要性：</t>
    </r>
    <r>
      <rPr>
        <sz val="13"/>
        <rFont val="仿宋_GB2312"/>
        <family val="3"/>
      </rPr>
      <t>该项目的实施可以大力改进现有农牧民养殖户的养殖环境和居住环境，对乡村人居环境有良好的改善。</t>
    </r>
    <r>
      <rPr>
        <b/>
        <sz val="13"/>
        <rFont val="仿宋_GB2312"/>
        <family val="3"/>
      </rPr>
      <t>可行性：</t>
    </r>
    <r>
      <rPr>
        <sz val="13"/>
        <rFont val="仿宋_GB2312"/>
        <family val="3"/>
      </rPr>
      <t>1、材料运输可利用现有公路直达工地。2.场地周边不存在有害物质排放源，无工业噪声干扰，无电磁波等物理污染源。场地卫生条件符合国家规范要求，适宜该项目的建设。3、项目选址合法合规。该项目为我乡后期奶牛产业的发展打下良好的基础。</t>
    </r>
    <r>
      <rPr>
        <b/>
        <sz val="13"/>
        <rFont val="仿宋_GB2312"/>
        <family val="3"/>
      </rPr>
      <t>建设内容</t>
    </r>
    <r>
      <rPr>
        <sz val="13"/>
        <rFont val="仿宋_GB2312"/>
        <family val="3"/>
      </rPr>
      <t>：色麦村1至5组，每个组新建牛舍、活动场圈、混凝土硬化等附属配套工程，以及购置奶牛322头（每头奶牛按照25000元，国家投资80%，村民自筹20%）。色麦村一组（43户）用地面积6556.55</t>
    </r>
    <r>
      <rPr>
        <sz val="13"/>
        <rFont val="宋体"/>
        <family val="0"/>
      </rPr>
      <t>㎡</t>
    </r>
    <r>
      <rPr>
        <sz val="13"/>
        <rFont val="仿宋_GB2312"/>
        <family val="3"/>
      </rPr>
      <t>，总建筑面积为2017.9</t>
    </r>
    <r>
      <rPr>
        <sz val="13"/>
        <rFont val="宋体"/>
        <family val="0"/>
      </rPr>
      <t>㎡</t>
    </r>
    <r>
      <rPr>
        <sz val="13"/>
        <rFont val="仿宋_GB2312"/>
        <family val="3"/>
      </rPr>
      <t>，其中包括牛舍总建筑面积为1243.75</t>
    </r>
    <r>
      <rPr>
        <sz val="13"/>
        <rFont val="宋体"/>
        <family val="0"/>
      </rPr>
      <t>㎡</t>
    </r>
    <r>
      <rPr>
        <sz val="13"/>
        <rFont val="仿宋_GB2312"/>
        <family val="3"/>
      </rPr>
      <t>、工具间总建筑面积为774.18</t>
    </r>
    <r>
      <rPr>
        <sz val="13"/>
        <rFont val="宋体"/>
        <family val="0"/>
      </rPr>
      <t>㎡</t>
    </r>
    <r>
      <rPr>
        <sz val="13"/>
        <rFont val="仿宋_GB2312"/>
        <family val="3"/>
      </rPr>
      <t>，网围栏345m，混凝土硬化1445</t>
    </r>
    <r>
      <rPr>
        <sz val="13"/>
        <rFont val="宋体"/>
        <family val="0"/>
      </rPr>
      <t>㎡</t>
    </r>
    <r>
      <rPr>
        <sz val="13"/>
        <rFont val="仿宋_GB2312"/>
        <family val="3"/>
      </rPr>
      <t>，砂石路406.34</t>
    </r>
    <r>
      <rPr>
        <sz val="13"/>
        <rFont val="宋体"/>
        <family val="0"/>
      </rPr>
      <t>㎡</t>
    </r>
    <r>
      <rPr>
        <sz val="13"/>
        <rFont val="仿宋_GB2312"/>
        <family val="3"/>
      </rPr>
      <t>,保定架,土石方量1550m</t>
    </r>
    <r>
      <rPr>
        <sz val="13"/>
        <rFont val="宋体"/>
        <family val="0"/>
      </rPr>
      <t>³</t>
    </r>
    <r>
      <rPr>
        <sz val="13"/>
        <rFont val="仿宋_GB2312"/>
        <family val="3"/>
      </rPr>
      <t>（其中挖方700m</t>
    </r>
    <r>
      <rPr>
        <sz val="13"/>
        <rFont val="宋体"/>
        <family val="0"/>
      </rPr>
      <t>³</t>
    </r>
    <r>
      <rPr>
        <sz val="13"/>
        <rFont val="仿宋_GB2312"/>
        <family val="3"/>
      </rPr>
      <t>，填方850m</t>
    </r>
    <r>
      <rPr>
        <sz val="13"/>
        <rFont val="宋体"/>
        <family val="0"/>
      </rPr>
      <t>³</t>
    </r>
    <r>
      <rPr>
        <sz val="13"/>
        <rFont val="仿宋_GB2312"/>
        <family val="3"/>
      </rPr>
      <t>），大门等附属工程;国家投资部分购置奶牛86头。色麦村二组（23户）用地面积4656.23</t>
    </r>
    <r>
      <rPr>
        <sz val="13"/>
        <rFont val="宋体"/>
        <family val="0"/>
      </rPr>
      <t>㎡</t>
    </r>
    <r>
      <rPr>
        <sz val="13"/>
        <rFont val="仿宋_GB2312"/>
        <family val="3"/>
      </rPr>
      <t>，总建筑面积为1098.09</t>
    </r>
    <r>
      <rPr>
        <sz val="13"/>
        <rFont val="宋体"/>
        <family val="0"/>
      </rPr>
      <t>㎡</t>
    </r>
    <r>
      <rPr>
        <sz val="13"/>
        <rFont val="仿宋_GB2312"/>
        <family val="3"/>
      </rPr>
      <t>，其中包括牛舍总建筑面积为667.11</t>
    </r>
    <r>
      <rPr>
        <sz val="13"/>
        <rFont val="宋体"/>
        <family val="0"/>
      </rPr>
      <t>㎡</t>
    </r>
    <r>
      <rPr>
        <sz val="13"/>
        <rFont val="仿宋_GB2312"/>
        <family val="3"/>
      </rPr>
      <t>、工具间总建筑面积为430.98</t>
    </r>
    <r>
      <rPr>
        <sz val="13"/>
        <rFont val="宋体"/>
        <family val="0"/>
      </rPr>
      <t>㎡</t>
    </r>
    <r>
      <rPr>
        <sz val="13"/>
        <rFont val="仿宋_GB2312"/>
        <family val="3"/>
      </rPr>
      <t>;网围栏274米，混凝土硬化1153</t>
    </r>
    <r>
      <rPr>
        <sz val="13"/>
        <rFont val="宋体"/>
        <family val="0"/>
      </rPr>
      <t>㎡</t>
    </r>
    <r>
      <rPr>
        <sz val="13"/>
        <rFont val="仿宋_GB2312"/>
        <family val="3"/>
      </rPr>
      <t>，砂石路194.70</t>
    </r>
    <r>
      <rPr>
        <sz val="13"/>
        <rFont val="宋体"/>
        <family val="0"/>
      </rPr>
      <t>㎡</t>
    </r>
    <r>
      <rPr>
        <sz val="13"/>
        <rFont val="仿宋_GB2312"/>
        <family val="3"/>
      </rPr>
      <t>,土石方量11500m</t>
    </r>
    <r>
      <rPr>
        <sz val="13"/>
        <rFont val="宋体"/>
        <family val="0"/>
      </rPr>
      <t>³</t>
    </r>
    <r>
      <rPr>
        <sz val="13"/>
        <rFont val="仿宋_GB2312"/>
        <family val="3"/>
      </rPr>
      <t>（其中挖方10000m</t>
    </r>
    <r>
      <rPr>
        <sz val="13"/>
        <rFont val="宋体"/>
        <family val="0"/>
      </rPr>
      <t>³</t>
    </r>
    <r>
      <rPr>
        <sz val="13"/>
        <rFont val="仿宋_GB2312"/>
        <family val="3"/>
      </rPr>
      <t>，填方1500m</t>
    </r>
    <r>
      <rPr>
        <sz val="13"/>
        <rFont val="宋体"/>
        <family val="0"/>
      </rPr>
      <t>³</t>
    </r>
    <r>
      <rPr>
        <sz val="13"/>
        <rFont val="仿宋_GB2312"/>
        <family val="3"/>
      </rPr>
      <t>），保定架,挡土墙208m，大门及消毒池等附属工程;国家投资部分购置奶牛46头。色麦村三组（53户）用地面积10325.41</t>
    </r>
    <r>
      <rPr>
        <sz val="13"/>
        <rFont val="宋体"/>
        <family val="0"/>
      </rPr>
      <t>㎡</t>
    </r>
    <r>
      <rPr>
        <sz val="13"/>
        <rFont val="仿宋_GB2312"/>
        <family val="3"/>
      </rPr>
      <t>，总建筑面积为2574.27</t>
    </r>
    <r>
      <rPr>
        <sz val="13"/>
        <rFont val="宋体"/>
        <family val="0"/>
      </rPr>
      <t>㎡</t>
    </r>
    <r>
      <rPr>
        <sz val="13"/>
        <rFont val="仿宋_GB2312"/>
        <family val="3"/>
      </rPr>
      <t>，其中包括牛舍总建筑面积为1592.85</t>
    </r>
    <r>
      <rPr>
        <sz val="13"/>
        <rFont val="宋体"/>
        <family val="0"/>
      </rPr>
      <t>㎡</t>
    </r>
    <r>
      <rPr>
        <sz val="13"/>
        <rFont val="仿宋_GB2312"/>
        <family val="3"/>
      </rPr>
      <t>、工具间总建筑面积为981.42</t>
    </r>
    <r>
      <rPr>
        <sz val="13"/>
        <rFont val="宋体"/>
        <family val="0"/>
      </rPr>
      <t>㎡</t>
    </r>
    <r>
      <rPr>
        <sz val="13"/>
        <rFont val="仿宋_GB2312"/>
        <family val="3"/>
      </rPr>
      <t>，，网围栏427米，混凝土硬化1603.30</t>
    </r>
    <r>
      <rPr>
        <sz val="13"/>
        <rFont val="宋体"/>
        <family val="0"/>
      </rPr>
      <t>㎡</t>
    </r>
    <r>
      <rPr>
        <sz val="13"/>
        <rFont val="仿宋_GB2312"/>
        <family val="3"/>
      </rPr>
      <t>，保定架,砂石路250</t>
    </r>
    <r>
      <rPr>
        <sz val="13"/>
        <rFont val="宋体"/>
        <family val="0"/>
      </rPr>
      <t>㎡</t>
    </r>
    <r>
      <rPr>
        <sz val="13"/>
        <rFont val="仿宋_GB2312"/>
        <family val="3"/>
      </rPr>
      <t>，土石方量29200m</t>
    </r>
    <r>
      <rPr>
        <sz val="13"/>
        <rFont val="宋体"/>
        <family val="0"/>
      </rPr>
      <t>³</t>
    </r>
    <r>
      <rPr>
        <sz val="13"/>
        <rFont val="仿宋_GB2312"/>
        <family val="3"/>
      </rPr>
      <t>（其中挖方27000m</t>
    </r>
    <r>
      <rPr>
        <sz val="13"/>
        <rFont val="宋体"/>
        <family val="0"/>
      </rPr>
      <t>³</t>
    </r>
    <r>
      <rPr>
        <sz val="13"/>
        <rFont val="仿宋_GB2312"/>
        <family val="3"/>
      </rPr>
      <t>，填方2200m</t>
    </r>
    <r>
      <rPr>
        <sz val="13"/>
        <rFont val="宋体"/>
        <family val="0"/>
      </rPr>
      <t>³</t>
    </r>
    <r>
      <rPr>
        <sz val="13"/>
        <rFont val="仿宋_GB2312"/>
        <family val="3"/>
      </rPr>
      <t>），截水沟、大门及消毒池等附属工程;国家投资部分购置奶牛106头。色麦村四组（20户）用地面积3579.51</t>
    </r>
    <r>
      <rPr>
        <sz val="13"/>
        <rFont val="宋体"/>
        <family val="0"/>
      </rPr>
      <t>㎡</t>
    </r>
    <r>
      <rPr>
        <sz val="13"/>
        <rFont val="仿宋_GB2312"/>
        <family val="3"/>
      </rPr>
      <t>，总建筑面积为960.03</t>
    </r>
    <r>
      <rPr>
        <sz val="13"/>
        <rFont val="宋体"/>
        <family val="0"/>
      </rPr>
      <t>㎡</t>
    </r>
    <r>
      <rPr>
        <sz val="13"/>
        <rFont val="仿宋_GB2312"/>
        <family val="3"/>
      </rPr>
      <t>，其中包括牛舍总建筑面积为580.53</t>
    </r>
    <r>
      <rPr>
        <sz val="13"/>
        <rFont val="宋体"/>
        <family val="0"/>
      </rPr>
      <t>㎡</t>
    </r>
    <r>
      <rPr>
        <sz val="13"/>
        <rFont val="仿宋_GB2312"/>
        <family val="3"/>
      </rPr>
      <t>、工具间总建筑面积为379.50</t>
    </r>
    <r>
      <rPr>
        <sz val="13"/>
        <rFont val="宋体"/>
        <family val="0"/>
      </rPr>
      <t>㎡</t>
    </r>
    <r>
      <rPr>
        <sz val="13"/>
        <rFont val="仿宋_GB2312"/>
        <family val="3"/>
      </rPr>
      <t>，网围栏240米，混凝土硬化679.20</t>
    </r>
    <r>
      <rPr>
        <sz val="13"/>
        <rFont val="宋体"/>
        <family val="0"/>
      </rPr>
      <t>㎡</t>
    </r>
    <r>
      <rPr>
        <sz val="13"/>
        <rFont val="仿宋_GB2312"/>
        <family val="3"/>
      </rPr>
      <t>，土石方量7300m</t>
    </r>
    <r>
      <rPr>
        <sz val="13"/>
        <rFont val="宋体"/>
        <family val="0"/>
      </rPr>
      <t>³</t>
    </r>
    <r>
      <rPr>
        <sz val="13"/>
        <rFont val="仿宋_GB2312"/>
        <family val="3"/>
      </rPr>
      <t>（其中挖方6000m</t>
    </r>
    <r>
      <rPr>
        <sz val="13"/>
        <rFont val="宋体"/>
        <family val="0"/>
      </rPr>
      <t>³</t>
    </r>
    <r>
      <rPr>
        <sz val="13"/>
        <rFont val="仿宋_GB2312"/>
        <family val="3"/>
      </rPr>
      <t>，填方1300m</t>
    </r>
    <r>
      <rPr>
        <sz val="13"/>
        <rFont val="宋体"/>
        <family val="0"/>
      </rPr>
      <t>³</t>
    </r>
    <r>
      <rPr>
        <sz val="13"/>
        <rFont val="仿宋_GB2312"/>
        <family val="3"/>
      </rPr>
      <t>），挡土墙99m，河水改道，保定架,大门及消毒池等附属工程;国家投资部分购置奶牛40头。色麦村五组（22户）用地面积3684.27</t>
    </r>
    <r>
      <rPr>
        <sz val="13"/>
        <rFont val="宋体"/>
        <family val="0"/>
      </rPr>
      <t>㎡</t>
    </r>
    <r>
      <rPr>
        <sz val="13"/>
        <rFont val="仿宋_GB2312"/>
        <family val="3"/>
      </rPr>
      <t>，总建筑面积为1142.34</t>
    </r>
    <r>
      <rPr>
        <sz val="13"/>
        <rFont val="宋体"/>
        <family val="0"/>
      </rPr>
      <t>㎡</t>
    </r>
    <r>
      <rPr>
        <sz val="13"/>
        <rFont val="仿宋_GB2312"/>
        <family val="3"/>
      </rPr>
      <t>，其中包括牛舍总建筑面积为694.86</t>
    </r>
    <r>
      <rPr>
        <sz val="13"/>
        <rFont val="宋体"/>
        <family val="0"/>
      </rPr>
      <t>㎡</t>
    </r>
    <r>
      <rPr>
        <sz val="13"/>
        <rFont val="仿宋_GB2312"/>
        <family val="3"/>
      </rPr>
      <t>、工具间总建筑面积为447.48</t>
    </r>
    <r>
      <rPr>
        <sz val="13"/>
        <rFont val="宋体"/>
        <family val="0"/>
      </rPr>
      <t>㎡</t>
    </r>
    <r>
      <rPr>
        <sz val="13"/>
        <rFont val="仿宋_GB2312"/>
        <family val="3"/>
      </rPr>
      <t>,网围245米，砂石路390</t>
    </r>
    <r>
      <rPr>
        <sz val="13"/>
        <rFont val="宋体"/>
        <family val="0"/>
      </rPr>
      <t>㎡</t>
    </r>
    <r>
      <rPr>
        <sz val="13"/>
        <rFont val="仿宋_GB2312"/>
        <family val="3"/>
      </rPr>
      <t>，混凝土硬化765</t>
    </r>
    <r>
      <rPr>
        <sz val="13"/>
        <rFont val="宋体"/>
        <family val="0"/>
      </rPr>
      <t>㎡</t>
    </r>
    <r>
      <rPr>
        <sz val="13"/>
        <rFont val="仿宋_GB2312"/>
        <family val="3"/>
      </rPr>
      <t>，保定架,土石方量2720m</t>
    </r>
    <r>
      <rPr>
        <sz val="13"/>
        <rFont val="宋体"/>
        <family val="0"/>
      </rPr>
      <t>³</t>
    </r>
    <r>
      <rPr>
        <sz val="13"/>
        <rFont val="仿宋_GB2312"/>
        <family val="3"/>
      </rPr>
      <t>（其中挖方1340m</t>
    </r>
    <r>
      <rPr>
        <sz val="13"/>
        <rFont val="宋体"/>
        <family val="0"/>
      </rPr>
      <t>³</t>
    </r>
    <r>
      <rPr>
        <sz val="13"/>
        <rFont val="仿宋_GB2312"/>
        <family val="3"/>
      </rPr>
      <t>，填方1380m</t>
    </r>
    <r>
      <rPr>
        <sz val="13"/>
        <rFont val="宋体"/>
        <family val="0"/>
      </rPr>
      <t>³</t>
    </r>
    <r>
      <rPr>
        <sz val="13"/>
        <rFont val="仿宋_GB2312"/>
        <family val="3"/>
      </rPr>
      <t>），大门等附属工程;国家投资部分购置奶牛44头。</t>
    </r>
    <r>
      <rPr>
        <b/>
        <sz val="13"/>
        <rFont val="仿宋_GB2312"/>
        <family val="3"/>
      </rPr>
      <t>产业项目经营主体：</t>
    </r>
    <r>
      <rPr>
        <sz val="13"/>
        <rFont val="仿宋_GB2312"/>
        <family val="3"/>
      </rPr>
      <t>为到户类项目，经营主体为柏林村村民。</t>
    </r>
  </si>
  <si>
    <t>项目受益群众161户，项目预计年均实现收益90万元</t>
  </si>
  <si>
    <t>曲水县茶巴拉乡色麦村集体桃树种植基地灌溉以工代赈项目</t>
  </si>
  <si>
    <t>色麦村</t>
  </si>
  <si>
    <r>
      <t>必要性：</t>
    </r>
    <r>
      <rPr>
        <sz val="16"/>
        <rFont val="仿宋_GB2312"/>
        <family val="3"/>
      </rPr>
      <t>1、为了提高已栽植苗木的成活，急需解决灌溉用水问题及配套灌溉设施。2、改善农业生产条件，增强农业发展后劲，提高农业综合生产能力。</t>
    </r>
    <r>
      <rPr>
        <b/>
        <sz val="16"/>
        <rFont val="仿宋_GB2312"/>
        <family val="3"/>
      </rPr>
      <t>可行性：</t>
    </r>
    <r>
      <rPr>
        <sz val="16"/>
        <rFont val="仿宋_GB2312"/>
        <family val="3"/>
      </rPr>
      <t>1、材料运输可利用现有公路直达工地。2.场地周边不存在有害物质排放源，无工业噪声干扰，无电磁波等物理污染源。场地卫生条件符合国家规范要求，适宜该项目的建设。3、项目选址合法合规。该项目的实施为我乡提升农产品的品质，农业可持续发展有促进作用；</t>
    </r>
    <r>
      <rPr>
        <b/>
        <sz val="16"/>
        <rFont val="仿宋_GB2312"/>
        <family val="3"/>
      </rPr>
      <t>建设内容：</t>
    </r>
    <r>
      <rPr>
        <sz val="16"/>
        <rFont val="仿宋_GB2312"/>
        <family val="3"/>
      </rPr>
      <t>新建引水管道678.20m；渡槽1座；50立方米蓄水池1座；输水主管1533.20m；输水支管5498.93m；输水支管上间隔25m布设DN25闸阀，支管起点设置截止阀末端设置排空阀。DN25软管长度2135m；镇墩24座；支墩88座；闸阀井5座。网围栏38.8m。</t>
    </r>
    <r>
      <rPr>
        <b/>
        <sz val="16"/>
        <rFont val="仿宋_GB2312"/>
        <family val="3"/>
      </rPr>
      <t>产业项目经营主体：</t>
    </r>
    <r>
      <rPr>
        <sz val="16"/>
        <rFont val="仿宋_GB2312"/>
        <family val="3"/>
      </rPr>
      <t>色麦村委会</t>
    </r>
  </si>
  <si>
    <t>项目受益群众86户412人，预计带动当地群众20人务工增收34.79万元。</t>
  </si>
  <si>
    <t>曲水县俊巴渔村旅游基础设施水系提升工程</t>
  </si>
  <si>
    <t>茶巴朗村</t>
  </si>
  <si>
    <r>
      <t>必要性：</t>
    </r>
    <r>
      <rPr>
        <sz val="16"/>
        <rFont val="仿宋_GB2312"/>
        <family val="3"/>
      </rPr>
      <t>俊巴渔村文旅融合项目作为我县重点项目，提高我县生态环境质量。</t>
    </r>
    <r>
      <rPr>
        <b/>
        <sz val="16"/>
        <rFont val="仿宋_GB2312"/>
        <family val="3"/>
      </rPr>
      <t>可行性：</t>
    </r>
    <r>
      <rPr>
        <sz val="16"/>
        <rFont val="仿宋_GB2312"/>
        <family val="3"/>
      </rPr>
      <t>围绕水系连通、河道清障、岸坡整治、水源涵养与水土保持等措施，综合考虑经济、社会、生态环境等因素，提出治理措施方案。</t>
    </r>
    <r>
      <rPr>
        <b/>
        <sz val="16"/>
        <rFont val="仿宋_GB2312"/>
        <family val="3"/>
      </rPr>
      <t>建设内容：</t>
    </r>
    <r>
      <rPr>
        <sz val="16"/>
        <rFont val="仿宋_GB2312"/>
        <family val="3"/>
      </rPr>
      <t>工程改造提升水渠2.5公里，改造主引渠2条，总长1.2km，主渠1km，支渠0.7km，排洪渠1条，长约1.6km，新建入村水系1km，提泵站2处，并配套相应附属建筑。</t>
    </r>
    <r>
      <rPr>
        <b/>
        <sz val="16"/>
        <rFont val="仿宋_GB2312"/>
        <family val="3"/>
      </rPr>
      <t>产业项目经营主体：</t>
    </r>
    <r>
      <rPr>
        <sz val="16"/>
        <rFont val="仿宋_GB2312"/>
        <family val="3"/>
      </rPr>
      <t>茶巴朗村委会。</t>
    </r>
  </si>
  <si>
    <t>县水利局</t>
  </si>
  <si>
    <t>项目收益群众106户377人。</t>
  </si>
  <si>
    <t>正在开展立项申请阶段</t>
  </si>
  <si>
    <t>曲水县才纳乡四季吉祥村乡村旅游建设项目</t>
  </si>
  <si>
    <t>曲水县</t>
  </si>
  <si>
    <r>
      <t>必要性：</t>
    </r>
    <r>
      <rPr>
        <sz val="16"/>
        <rFont val="仿宋_GB2312"/>
        <family val="3"/>
      </rPr>
      <t>旅游业是富民兴村的产业，四季吉祥村需要通过旅游产业的发展带动社会主义新农村建设，增加村民收入，全面建设小康家庭、小康社会。通过四季吉祥村的旅游发展，形成典型的示范效应，带动农村社会经济的发展。</t>
    </r>
    <r>
      <rPr>
        <b/>
        <sz val="16"/>
        <rFont val="仿宋_GB2312"/>
        <family val="3"/>
      </rPr>
      <t>可行性:</t>
    </r>
    <r>
      <rPr>
        <sz val="16"/>
        <rFont val="仿宋_GB2312"/>
        <family val="3"/>
      </rPr>
      <t>四季吉祥村目前已有十二套民宿投入运营，四季吉祥村是西藏自治区首批易地扶贫搬迁安置点，依托曲水十三项非遗，拉萨半小时文旅经济圈这一区位优势及万亩乡土苗木良种繁育基地、中藏药种植基地、净土健康产业园、现代化奶牛养殖场、萨玛扎寺等地点，在疫情结束后的几次旅游高潮中民宿都是满客状态。四季村做过的文旅活动 狂欢节 旅游节 物交会 创业大赛，有十二套民宿，疫情之后民宿迎来旅游高潮都是满客。</t>
    </r>
    <r>
      <rPr>
        <b/>
        <sz val="16"/>
        <rFont val="仿宋_GB2312"/>
        <family val="3"/>
      </rPr>
      <t>建设内容：</t>
    </r>
    <r>
      <rPr>
        <sz val="16"/>
        <rFont val="仿宋_GB2312"/>
        <family val="3"/>
      </rPr>
      <t>全面提升改造四季吉祥村产业楼135间房屋、24栋民宿、打造民俗一条街、路灯安装30盏、开展周边环境整治提升以及相关附属设施等，争取建成民宿旅游接待标杆酒店。</t>
    </r>
    <r>
      <rPr>
        <b/>
        <sz val="16"/>
        <rFont val="仿宋_GB2312"/>
        <family val="3"/>
      </rPr>
      <t>产业项目经营主体</t>
    </r>
    <r>
      <rPr>
        <sz val="16"/>
        <rFont val="仿宋_GB2312"/>
        <family val="3"/>
      </rPr>
      <t>：四季吉祥村委会</t>
    </r>
  </si>
  <si>
    <t>县农业农村局</t>
  </si>
  <si>
    <t>建成后帮助解决就业10人，每月约3000元；增加村集体收入；助力县里服务业管理与服务水平的提档升级；培养高品质的服务队伍以及管理力量，为属地化经营做铺垫。</t>
  </si>
  <si>
    <t>正在开展方案规划编制阶段</t>
  </si>
  <si>
    <t>市旅游局储备项目、搬迁后扶。</t>
  </si>
  <si>
    <t>曲水县茶巴朗游客服务中心建设项目</t>
  </si>
  <si>
    <r>
      <t>必要性；</t>
    </r>
    <r>
      <rPr>
        <sz val="14"/>
        <rFont val="仿宋_GB2312"/>
        <family val="3"/>
      </rPr>
      <t>1、项目建设是完善曲水旅游公共设施的重要组成部分2、是宣传藏文化，促进曲水县文化经济发展的必要3、项目建设是带动当地经济社会发展的必然要求4、是实现乡村振兴，促进民族和谐的需要。</t>
    </r>
    <r>
      <rPr>
        <b/>
        <sz val="14"/>
        <rFont val="仿宋_GB2312"/>
        <family val="3"/>
      </rPr>
      <t>可行性：</t>
    </r>
    <r>
      <rPr>
        <sz val="14"/>
        <rFont val="仿宋_GB2312"/>
        <family val="3"/>
      </rPr>
      <t>1、提升当地居民生活体验度 2、带动当地经济发展3、宣传藏文化，促进曲水县文化发展4、促进地方就业。</t>
    </r>
    <r>
      <rPr>
        <b/>
        <sz val="14"/>
        <rFont val="仿宋_GB2312"/>
        <family val="3"/>
      </rPr>
      <t>建设内容：</t>
    </r>
    <r>
      <rPr>
        <sz val="14"/>
        <rFont val="仿宋_GB2312"/>
        <family val="3"/>
      </rPr>
      <t>乡村旅游接待服务中心建筑面积1500平方米，旅游厕所2座，以及给排水管网1000米、垃圾桶100个、标识标牌100个等附属设施。</t>
    </r>
    <r>
      <rPr>
        <b/>
        <sz val="14"/>
        <rFont val="仿宋_GB2312"/>
        <family val="3"/>
      </rPr>
      <t>产业项目经营主体</t>
    </r>
    <r>
      <rPr>
        <sz val="14"/>
        <rFont val="仿宋_GB2312"/>
        <family val="3"/>
      </rPr>
      <t>：茶巴朗村委会。</t>
    </r>
  </si>
  <si>
    <t>县文旅局</t>
  </si>
  <si>
    <t>项目的建设完成后，投入使用将至少为当地解决 20 个以上的就 
业岗位，有利于乡村振兴中的人才培养和增加乡村就业</t>
  </si>
  <si>
    <t>可研批复已下达，目前在办理土地转建手续</t>
  </si>
  <si>
    <t>曲水县秋朋巴生态环境整治提升巩固项目</t>
  </si>
  <si>
    <t>南木村</t>
  </si>
  <si>
    <r>
      <t>必要性：</t>
    </r>
    <r>
      <rPr>
        <sz val="14"/>
        <rFont val="仿宋_GB2312"/>
        <family val="3"/>
      </rPr>
      <t>1、是曲水旅游业发展的实际需求2、项目建设促进当地产业结构调整，带动第三产业的稳步发展3、项目建设是大力发展乡村振兴，积极发展农业生态旅游的重要举措。</t>
    </r>
    <r>
      <rPr>
        <b/>
        <sz val="14"/>
        <rFont val="仿宋_GB2312"/>
        <family val="3"/>
      </rPr>
      <t>可行性</t>
    </r>
    <r>
      <rPr>
        <sz val="14"/>
        <rFont val="仿宋_GB2312"/>
        <family val="3"/>
      </rPr>
      <t>：1、是从地方经济发展角度去考虑，不仅能解决当地的就业压力，同时也可以增加旅游景区的知名度和品牌效益，使当地农牧民真正感觉到旅游可以让农牧民增加实实在在的收入，从而提高他们的服务意识。2、项目在曲水县秋·朋巴景区建设，主要是考虑到项目区的管理和实效性，对我局管理景区建立一个良好的窗口，对游客的意见和建议做到全面了解，从而使景区和旅游服务业更好的管理。3、该项目不仅能带动我县第三产业的发展，也是我县旅游接待工作形成科学规范化的重要渠道，建设曲水县秋.朋巴景区服务中心这一项目是可行的。</t>
    </r>
    <r>
      <rPr>
        <b/>
        <sz val="14"/>
        <rFont val="仿宋_GB2312"/>
        <family val="3"/>
      </rPr>
      <t>建设内容：</t>
    </r>
    <r>
      <rPr>
        <sz val="14"/>
        <rFont val="仿宋_GB2312"/>
        <family val="3"/>
      </rPr>
      <t>新建机井房1座22平方米，维修建筑3座，维修大门3座，河道挡墙928.92米，河道清理1项，透水混凝土7636.76平方米，沿河木栈道1383.01平方米，成品生态厕所3座及附属配套设施。</t>
    </r>
    <r>
      <rPr>
        <b/>
        <sz val="14"/>
        <rFont val="仿宋_GB2312"/>
        <family val="3"/>
      </rPr>
      <t>产业项目经营主体</t>
    </r>
    <r>
      <rPr>
        <sz val="14"/>
        <rFont val="仿宋_GB2312"/>
        <family val="3"/>
      </rPr>
      <t>：南木村委会。</t>
    </r>
  </si>
  <si>
    <t>项目收益126户500名群众。</t>
  </si>
  <si>
    <t>目前在办理土地转建手续</t>
  </si>
  <si>
    <t>曲水县藏蕨麻种植基地建设项目</t>
  </si>
  <si>
    <r>
      <t>必要性和可行性：</t>
    </r>
    <r>
      <rPr>
        <sz val="16"/>
        <rFont val="仿宋_GB2312"/>
        <family val="3"/>
      </rPr>
      <t>藏蕨麻适应高原高寒湿冷的气候，采用育苗及移栽方式种植，出苗率高、且能增加生长期，平均可实现250-500</t>
    </r>
    <r>
      <rPr>
        <sz val="16"/>
        <rFont val="宋体"/>
        <family val="0"/>
      </rPr>
      <t>㎏</t>
    </r>
    <r>
      <rPr>
        <sz val="16"/>
        <rFont val="仿宋_GB2312"/>
        <family val="3"/>
      </rPr>
      <t>/亩产量；</t>
    </r>
    <r>
      <rPr>
        <b/>
        <sz val="16"/>
        <rFont val="仿宋_GB2312"/>
        <family val="3"/>
      </rPr>
      <t>建设内容：</t>
    </r>
    <r>
      <rPr>
        <sz val="16"/>
        <rFont val="仿宋_GB2312"/>
        <family val="3"/>
      </rPr>
      <t>种植藏蕨麻约1000亩，集成优质种苗、精准水肥、环境控制、病虫害绿色防控、品质提升等技术。</t>
    </r>
  </si>
  <si>
    <t>预计带动当地群众100人务工增收132万元，项目建成后受益群众55户312人。</t>
  </si>
  <si>
    <t>已完成立项批复</t>
  </si>
  <si>
    <t>曲水县达嘎镇色达村村组道路硬化项目</t>
  </si>
  <si>
    <t>色达村</t>
  </si>
  <si>
    <r>
      <t>必要性：</t>
    </r>
    <r>
      <rPr>
        <sz val="16"/>
        <rFont val="仿宋_GB2312"/>
        <family val="3"/>
      </rPr>
      <t>1、是完善区域路网、提高道路服务水平的需要；2、是实施产业结构调整、促进区域经济发展的需要；3、是改善道路沿线人居环境和交通环境的需要。</t>
    </r>
    <r>
      <rPr>
        <b/>
        <sz val="16"/>
        <rFont val="仿宋_GB2312"/>
        <family val="3"/>
      </rPr>
      <t>可行性：</t>
    </r>
    <r>
      <rPr>
        <sz val="16"/>
        <rFont val="仿宋_GB2312"/>
        <family val="3"/>
      </rPr>
      <t>本项目建设是实施达嘎镇新农村建设的需要；是全面提升农民素质的需要。道路修通后，可进一步促进当地的发展，首先构筑了达嘎镇的规划格局；其次使交通更加便捷；再其次经济效益和社会效益将更加明显，符合长远发展规划和科学发展观要求。该项目的实施，将实现农业生产水平的明显提高，农村基础设施明显加强，农民生活质量明显改善，农村各项社会事业全面发展。因此项目建设是非常必要的。</t>
    </r>
    <r>
      <rPr>
        <b/>
        <sz val="16"/>
        <rFont val="仿宋_GB2312"/>
        <family val="3"/>
      </rPr>
      <t>建设内容：</t>
    </r>
    <r>
      <rPr>
        <sz val="16"/>
        <rFont val="仿宋_GB2312"/>
        <family val="3"/>
      </rPr>
      <t xml:space="preserve"> 路线里程3.06公里，桥梁涵洞工程11道;交叉工程11处;交通工程及沿线设施 道路交通安全标志标牌11块。</t>
    </r>
  </si>
  <si>
    <t>县交通局</t>
  </si>
  <si>
    <t>项目运营后，辐射带动周边农户150户525人受益，降低道路周边粉尘污染，优化环境质量。</t>
  </si>
  <si>
    <t>已完成立项申请、立项批复、风评、环评、水土保持、国土手续、可研编制、可研评审、可研批复、初设编制、初设评审</t>
  </si>
  <si>
    <t>南木乡南木村6组饮水工程提升改造</t>
  </si>
  <si>
    <t>南木村6组</t>
  </si>
  <si>
    <r>
      <t>必要性：</t>
    </r>
    <r>
      <rPr>
        <sz val="16"/>
        <rFont val="仿宋_GB2312"/>
        <family val="3"/>
      </rPr>
      <t>可解决南木村6组饮水不足、季节性断水等情况，有效解决当地群众干部饮水问题。</t>
    </r>
    <r>
      <rPr>
        <b/>
        <sz val="16"/>
        <rFont val="仿宋_GB2312"/>
        <family val="3"/>
      </rPr>
      <t>可行性：</t>
    </r>
    <r>
      <rPr>
        <sz val="16"/>
        <rFont val="仿宋_GB2312"/>
        <family val="3"/>
      </rPr>
      <t>项目水源点离村庄5km处，周边未有独立供水系统，是借助附近村组的配水管网供水，但由于其他村组供水工程水源供水能力有限，仅能够满足本村组人口的供水，造成供水不足，首要解决的是项目区的水源问题。因此本次人饮工程新建截潜流，管网埋置都在冻土层以下，对水源地也需加以管理保护、做了网围栏、标示牌等相应措施、确保村民供水水源地的安全。</t>
    </r>
    <r>
      <rPr>
        <b/>
        <sz val="16"/>
        <rFont val="仿宋_GB2312"/>
        <family val="3"/>
      </rPr>
      <t>建设内容：</t>
    </r>
    <r>
      <rPr>
        <sz val="16"/>
        <rFont val="仿宋_GB2312"/>
        <family val="3"/>
      </rPr>
      <t>新建截潜流坝1座及附属设施，新建BDF不锈钢蓄水池1座，铺设管道DN75/1.25MPaPE管1436m，DN63/1.25MPaPE管2.0m及附属建筑物，新建闸阀井1座、空气阀井1座、泄水阀井1座、分流阀井1座、渡槽1座，背水台1座。新建截浅流2座及附属设施，新建BDF不锈钢蓄水池3座，铺设管道DN75/1.25MPaPE管2852m及附属建筑物，新建背水台23座。</t>
    </r>
  </si>
  <si>
    <t>项目受益群众421户1623人，预计带动群众60人，发放劳务报酬46.14万元</t>
  </si>
  <si>
    <t>曲水县达嘎镇其奴村2组防洪堤建设项目</t>
  </si>
  <si>
    <t>其奴村2组</t>
  </si>
  <si>
    <r>
      <t>必要性：</t>
    </r>
    <r>
      <rPr>
        <sz val="14"/>
        <rFont val="仿宋_GB2312"/>
        <family val="3"/>
      </rPr>
      <t>因其奴村2组紧靠雅鲁藏布江边，经多年的江水冲击，导致该村组水土流失严重，可耕种耕地面积急剧缩小，因此该项目的建设是迫切需要的；</t>
    </r>
    <r>
      <rPr>
        <b/>
        <sz val="14"/>
        <rFont val="仿宋_GB2312"/>
        <family val="3"/>
      </rPr>
      <t>可行性：</t>
    </r>
    <r>
      <rPr>
        <sz val="14"/>
        <rFont val="仿宋_GB2312"/>
        <family val="3"/>
      </rPr>
      <t xml:space="preserve">1.其奴村2组村居聚集区，由于汛期雨势较大时，经常性发生泥石流灾害，导致房屋、道路，牲畜受损，群众迫切希望维修1座防洪堤减少灾害。 </t>
    </r>
    <r>
      <rPr>
        <b/>
        <sz val="14"/>
        <rFont val="仿宋_GB2312"/>
        <family val="3"/>
      </rPr>
      <t>建设内容：</t>
    </r>
    <r>
      <rPr>
        <sz val="14"/>
        <rFont val="仿宋_GB2312"/>
        <family val="3"/>
      </rPr>
      <t>新建防洪堤及其附属设施。主要包括新建布置堤防长度3094m，安装成品网围栏3094m，施工围堰3110m。</t>
    </r>
  </si>
  <si>
    <t>项目收益350户1200名群众。</t>
  </si>
  <si>
    <t>已完成立项申请、立项批复、风评、环评、林勘、水土保持、国土手续、可研编制、可研评审、可研批复、初设编制、初设评审</t>
  </si>
  <si>
    <t>南木乡江村道路提升改造项目</t>
  </si>
  <si>
    <t>江村</t>
  </si>
  <si>
    <r>
      <t>必要性：</t>
    </r>
    <r>
      <rPr>
        <sz val="16"/>
        <rFont val="仿宋_GB2312"/>
        <family val="3"/>
      </rPr>
      <t>1、是完善区域路网、提高道路服务水平的需要；2、是实施产业结构调整、促进区域经济发展的需要；3、是改善道路沿线人居环境和交通环境的需要。</t>
    </r>
    <r>
      <rPr>
        <b/>
        <sz val="16"/>
        <rFont val="仿宋_GB2312"/>
        <family val="3"/>
      </rPr>
      <t>可行性：</t>
    </r>
    <r>
      <rPr>
        <sz val="16"/>
        <rFont val="仿宋_GB2312"/>
        <family val="3"/>
      </rPr>
      <t>本项目建设是我乡“十四五”规划任务的重要内容，是实施南木乡新农村建设的需要；是全面提升农民素质的需要。道路修通后，可进一步促进当地的发展，首先构筑了南木乡的规划格局；其次使交通更加便捷；再其次经济效益和社会效益将更加明显，符合长远发展规划和科学发展观要求。该项目的实施，将实现农业生产水平明显提高，农村基础设施明显加强，农民生活质量明显改善，农村各项社会事业全面发展。因此项目建设是非常必要的。</t>
    </r>
    <r>
      <rPr>
        <b/>
        <sz val="16"/>
        <rFont val="仿宋_GB2312"/>
        <family val="3"/>
      </rPr>
      <t>建设内容：</t>
    </r>
    <r>
      <rPr>
        <sz val="16"/>
        <rFont val="仿宋_GB2312"/>
        <family val="3"/>
      </rPr>
      <t>路线里程2.968公里，桥梁涵洞工程7道;交叉工程13处;交通工程及沿线设施，道路交通安全标志标牌15块。</t>
    </r>
  </si>
  <si>
    <t>项目运营后，辐射带动周边农户230户805人受益，降低道路周边粉尘污染，优化环境质量。</t>
  </si>
  <si>
    <t>完成林勘手续、已完成立项申请、立项批复，正开展可研评审阶段</t>
  </si>
  <si>
    <t>四季吉祥村基础设施整治项目</t>
  </si>
  <si>
    <t>四季吉祥村</t>
  </si>
  <si>
    <r>
      <t>必要性：</t>
    </r>
    <r>
      <rPr>
        <sz val="14"/>
        <rFont val="仿宋_GB2312"/>
        <family val="3"/>
      </rPr>
      <t>本项目重点进行村内基础设施的建设、村内人居环境进行整治，改善村内公共环境，增加村内公共服务设施，以此提升村内基础设施服务水平。从而促进当地民俗文化的发展，为当地特色产业的发展、为村民增收创收创造条件，提供基础设施保障。来获得当地群众的认可度、满意度。通过本项目示范目标化、规范化、特色化的建设，巩固我区脱贫攻坚成果、实现乡村振兴目标。来达到其先行示范村作用的需要。</t>
    </r>
    <r>
      <rPr>
        <b/>
        <sz val="14"/>
        <rFont val="仿宋_GB2312"/>
        <family val="3"/>
      </rPr>
      <t>可行性：</t>
    </r>
    <r>
      <rPr>
        <sz val="14"/>
        <rFont val="仿宋_GB2312"/>
        <family val="3"/>
      </rPr>
      <t>改善群众基本生活条件和环境是拉进“最后一公里”的必要手段，群众意愿高，且项目相关前期手续已到位。</t>
    </r>
    <r>
      <rPr>
        <b/>
        <sz val="14"/>
        <rFont val="仿宋_GB2312"/>
        <family val="3"/>
      </rPr>
      <t>建设内容：</t>
    </r>
    <r>
      <rPr>
        <sz val="14"/>
        <rFont val="仿宋_GB2312"/>
        <family val="3"/>
      </rPr>
      <t>村内污水管网改造14140米，雨水管网改造1675米，村内道路改造约12889.9平米，更换太阳能路灯灯头120个，更换太阳能路灯电瓶40个，拆除透水砖铺装路面6694.3平米，拆除既有水泥路面694.6平米，拆除既有路缘石4706.9米等。</t>
    </r>
  </si>
  <si>
    <t>才纳乡人民政府</t>
  </si>
  <si>
    <t>项目受益群众303户1469人</t>
  </si>
  <si>
    <t>曲水县茶巴拉乡色麦村5、6、7组饮水改造提升以工代赈项目</t>
  </si>
  <si>
    <t>色麦村5、6、7组</t>
  </si>
  <si>
    <r>
      <t>必要性：</t>
    </r>
    <r>
      <rPr>
        <sz val="16"/>
        <rFont val="仿宋_GB2312"/>
        <family val="3"/>
      </rPr>
      <t>1、将改变项目区人口的饮用水条件，农户用上安全卫生的自来水，减少疾病，提高农民的生活质量；2、本工程为农村饮水巩固提升工程，有了安全的饮用水，人们的生活才有保障，生产才有基础。</t>
    </r>
    <r>
      <rPr>
        <b/>
        <sz val="16"/>
        <rFont val="仿宋_GB2312"/>
        <family val="3"/>
      </rPr>
      <t>可行性：</t>
    </r>
    <r>
      <rPr>
        <sz val="16"/>
        <rFont val="仿宋_GB2312"/>
        <family val="3"/>
      </rPr>
      <t>1、材料运输可利用现有公路直达工地。2、场地周边不存在有害物质排放源，无工业噪声干扰，无电磁波等物理污染源。场地卫生条件符合国家规范要求，适宜该项目的建设。3、项目选址合法合规。项目受益群众98户484人。</t>
    </r>
    <r>
      <rPr>
        <b/>
        <sz val="16"/>
        <rFont val="仿宋_GB2312"/>
        <family val="3"/>
      </rPr>
      <t>建设内容</t>
    </r>
    <r>
      <rPr>
        <sz val="16"/>
        <rFont val="仿宋_GB2312"/>
        <family val="3"/>
      </rPr>
      <t>：新建取水口1座；引水管35.8m；输水管道5253.52m；闸阀井4座；镇墩12座；支墩48座。</t>
    </r>
  </si>
  <si>
    <t>项目受益群众98户484人。预计带动当地群众20人务工增收29.57万元。</t>
  </si>
  <si>
    <t>曲水县茶巴拉乡柏林村小康安居给排水改造以工代赈项目</t>
  </si>
  <si>
    <t>柏林村</t>
  </si>
  <si>
    <r>
      <t>必要性：</t>
    </r>
    <r>
      <rPr>
        <sz val="16"/>
        <rFont val="仿宋_GB2312"/>
        <family val="3"/>
      </rPr>
      <t>1、给排水、雨水、消防管网损坏给当地的居民生产、生活带来极大的不便。2、现有给水管道多出冻爆漏水，现已无法满足居民生活、生产使用的需求</t>
    </r>
    <r>
      <rPr>
        <b/>
        <sz val="16"/>
        <rFont val="仿宋_GB2312"/>
        <family val="3"/>
      </rPr>
      <t>。可行性：</t>
    </r>
    <r>
      <rPr>
        <sz val="16"/>
        <rFont val="仿宋_GB2312"/>
        <family val="3"/>
      </rPr>
      <t>1、材料运输可利用现有公路直达工地。2.场地周边不存在有害物质排放源，无工业噪声干扰，无电磁波等物理污染源。场地卫生条件符合国家规范要求，适宜该项目的建设。3、项目选址合法合规。该项目受益群众83户340人。</t>
    </r>
    <r>
      <rPr>
        <b/>
        <sz val="16"/>
        <rFont val="仿宋_GB2312"/>
        <family val="3"/>
      </rPr>
      <t>建设内容：</t>
    </r>
    <r>
      <rPr>
        <sz val="16"/>
        <rFont val="仿宋_GB2312"/>
        <family val="3"/>
      </rPr>
      <t>建设给水管道（含消防）2859m、排水（污水、雨水）管道4352m及相关管道附属设施，以及路缘石拆除及恢复150m、混凝土路面破除及恢复3800</t>
    </r>
    <r>
      <rPr>
        <sz val="16"/>
        <rFont val="宋体"/>
        <family val="0"/>
      </rPr>
      <t>㎡</t>
    </r>
    <r>
      <rPr>
        <sz val="16"/>
        <rFont val="仿宋_GB2312"/>
        <family val="3"/>
      </rPr>
      <t>、原有排水管道拆除2500m及树木移栽等附属工程。</t>
    </r>
  </si>
  <si>
    <t>项目受益群众83户340人。预计带动当地群众42人务工增收70.7万元。</t>
  </si>
  <si>
    <t>曲水村基础设施维护建设项目</t>
  </si>
  <si>
    <t>曲水村</t>
  </si>
  <si>
    <r>
      <t>必要性：</t>
    </r>
    <r>
      <rPr>
        <sz val="16"/>
        <rFont val="仿宋_GB2312"/>
        <family val="3"/>
      </rPr>
      <t>1、给排水、雨水、消防管网损坏给当地的居民生产、生活带来极大的不便。2、现有给水管道多出冻爆漏水，现已无法满足居民生活、生产使用的需求。</t>
    </r>
    <r>
      <rPr>
        <b/>
        <sz val="16"/>
        <rFont val="仿宋_GB2312"/>
        <family val="3"/>
      </rPr>
      <t>可行性：</t>
    </r>
    <r>
      <rPr>
        <sz val="16"/>
        <rFont val="仿宋_GB2312"/>
        <family val="3"/>
      </rPr>
      <t>1、材料运输可利用现有公路直达工地。2.场地周边不存在有害物质排放源，无工业噪声干扰，无电磁波等物理污染源。场地卫生条件符合国家规范要求，适宜该项目的建设。3、项目选址合法合规。有效提升曲水村一组群众生活环境，项目建成后，受益群众72户325人。</t>
    </r>
    <r>
      <rPr>
        <b/>
        <sz val="16"/>
        <rFont val="仿宋_GB2312"/>
        <family val="3"/>
      </rPr>
      <t>建设内容：</t>
    </r>
    <r>
      <rPr>
        <sz val="16"/>
        <rFont val="仿宋_GB2312"/>
        <family val="3"/>
      </rPr>
      <t>提升主道3192.41平方米、巷道8364.73平方米；改善房前屋后环境，挖方4949立方米，雨水边沟449米，雨水检查井达55座，沉泥池24座，安装路灯，修建化粪池1座；修建污水管道1815米、饮水管道3000米、雨水排放管道1000米等。</t>
    </r>
  </si>
  <si>
    <t>曲水镇人民政府</t>
  </si>
  <si>
    <t>提升曲水村一组群众生活环境，项目建成后，受益群众72户325人</t>
  </si>
  <si>
    <t>已完成可研批复阶段、目前初设阶段</t>
  </si>
  <si>
    <t>才纳乡才纳村123组乡村振兴示范村建设项目</t>
  </si>
  <si>
    <t>才纳村123组</t>
  </si>
  <si>
    <r>
      <t>必要性：</t>
    </r>
    <r>
      <rPr>
        <sz val="16"/>
        <rFont val="仿宋_GB2312"/>
        <family val="3"/>
      </rPr>
      <t>（1）国家乡村振兴的战略要求（2）拉萨城乡统筹发展的必然之路（3）提升改善居民生活质量的需要（4）建设和谐社会的需要。</t>
    </r>
    <r>
      <rPr>
        <b/>
        <sz val="16"/>
        <rFont val="仿宋_GB2312"/>
        <family val="3"/>
      </rPr>
      <t>可行性：</t>
    </r>
    <r>
      <rPr>
        <sz val="16"/>
        <rFont val="仿宋_GB2312"/>
        <family val="3"/>
      </rPr>
      <t>现有的自然条件、运输条件、场地条件、工程技术条件、市政条件下是可行的。</t>
    </r>
    <r>
      <rPr>
        <b/>
        <sz val="16"/>
        <rFont val="仿宋_GB2312"/>
        <family val="3"/>
      </rPr>
      <t>建设内容：</t>
    </r>
    <r>
      <rPr>
        <sz val="16"/>
        <rFont val="仿宋_GB2312"/>
        <family val="3"/>
      </rPr>
      <t>村内主路及入户道路硬化约23756.56平米，入户、满铺道路及墙根硬化约12840.93平米，村容村貌改造1项，村内照明约220盏，新建污水管网约10000米，新建道路雨水盖板沟约6635.41米，浆砌石水沟约217.60米及其他附属设施；新建污水检查井498座；新建村内污水排水管网8046米以及其它的附属设施建设内容等。</t>
    </r>
  </si>
  <si>
    <t>提升改善居民生活质量，项目受益群众250户897人</t>
  </si>
  <si>
    <t>已完成概算批复</t>
  </si>
  <si>
    <t>曲甫村宜居宜业和美乡村建设项目</t>
  </si>
  <si>
    <t>曲甫村</t>
  </si>
  <si>
    <r>
      <t>必要性：</t>
    </r>
    <r>
      <rPr>
        <sz val="16"/>
        <rFont val="仿宋_GB2312"/>
        <family val="3"/>
      </rPr>
      <t>1、城镇化进程中改善乡村环境的必要；2、发展社会主义新农村建设的必要；3、乡村振兴战略改善农村人居环境的必要；4、实施乡村振兴战略是建设美丽雪拉村的关键举措。5、实施乡村振兴战略是现代社会治理格局的固本之策。6、实施乡村振兴战略是实现全体人民共同富裕的必然选择。7、有利于推进生态文明建设。</t>
    </r>
    <r>
      <rPr>
        <b/>
        <sz val="16"/>
        <rFont val="仿宋_GB2312"/>
        <family val="3"/>
      </rPr>
      <t>可行性</t>
    </r>
    <r>
      <rPr>
        <sz val="16"/>
        <rFont val="仿宋_GB2312"/>
        <family val="3"/>
      </rPr>
      <t>：现有的自然条件、运输条件、场地条件、工程技术条件、市政条件下是可行的。</t>
    </r>
    <r>
      <rPr>
        <b/>
        <sz val="16"/>
        <rFont val="仿宋_GB2312"/>
        <family val="3"/>
      </rPr>
      <t>建设内容：</t>
    </r>
    <r>
      <rPr>
        <sz val="16"/>
        <rFont val="仿宋_GB2312"/>
        <family val="3"/>
      </rPr>
      <t>20cm厚C25混凝土道路13660.70平方米、15cm厚C25混凝土（入户道路、晾晒场）22472.58平方米、0.54*0.5m道路盖板边沟3334.83米、新建1.1米高铁艺护栏597.6米、100*20*30cm路缘石597.6米、桃树树种104颗、HDPE双平壁刚塑复合缠绕管d400长4220米、HDPE双平壁刚塑复合缠绕管d300长13600米、d200PE排水管730米、Ф1000污水检查井1224座、化粪池26座、吸粪车5辆、太阳能路灯550盏等附属工程。</t>
    </r>
  </si>
  <si>
    <t>县乡村振兴局</t>
  </si>
  <si>
    <t>项目通过新建村组道路、化粪池、太阳能路灯等，有效改善人居环境受益群众463户1884人，建设期间带动群众务工就业35人左右。</t>
  </si>
  <si>
    <t>已完成可研批复、初设编制阶段</t>
  </si>
  <si>
    <t>色达村宜居宜业和美乡村建设项目</t>
  </si>
  <si>
    <r>
      <t>必要性：</t>
    </r>
    <r>
      <rPr>
        <sz val="16"/>
        <rFont val="仿宋_GB2312"/>
        <family val="3"/>
      </rPr>
      <t>（1）国家乡村振兴的战略要求（2）拉萨城乡统筹发展的必然之路（3）提升改善居民生活质量的需要（4）建设和谐社会的需要；</t>
    </r>
    <r>
      <rPr>
        <b/>
        <sz val="16"/>
        <rFont val="仿宋_GB2312"/>
        <family val="3"/>
      </rPr>
      <t>可行性：</t>
    </r>
    <r>
      <rPr>
        <sz val="16"/>
        <rFont val="仿宋_GB2312"/>
        <family val="3"/>
      </rPr>
      <t>现有的自然条件、运输条件、场地条件、工程技术条件、市政条件下是可行的。</t>
    </r>
    <r>
      <rPr>
        <b/>
        <sz val="16"/>
        <rFont val="仿宋_GB2312"/>
        <family val="3"/>
      </rPr>
      <t>建设内容：</t>
    </r>
    <r>
      <rPr>
        <sz val="16"/>
        <rFont val="仿宋_GB2312"/>
        <family val="3"/>
      </rPr>
      <t>20cm厚C25混凝土道路8700.70平方米、15cm厚C25混凝土（入户道路、晾晒场）16987平方米、透水砖铺装600平方米、0.54*0.5m道路盖板边沟2314.83米、新建1.1米高铁艺护栏377.6米、100*20*30cm路缘石377.6米、桃树树种88颗、HDPE双平壁刚塑复合缠绕管d400长2220米、HDPE双平壁刚塑复合缠绕管d300长8600米、d200PE排水管520米、Ф1000污水检查井679座、化粪池16座、太阳能路灯345盏、健身器材一套等附属工程。</t>
    </r>
  </si>
  <si>
    <t>项目通过新建村组道路、化粪池、太阳能路灯等，有效改善人居环境，项目受益群众504户1942人，建设期间带动群众务工就业30人左右。</t>
  </si>
  <si>
    <t>已完成立项批复，正开展可研编制阶段</t>
  </si>
  <si>
    <t>茶巴朗村（俊巴渔村）宜居宜业和美乡村建设项目</t>
  </si>
  <si>
    <t>茶巴朗村（俊巴渔村）2组</t>
  </si>
  <si>
    <r>
      <t>必要性：</t>
    </r>
    <r>
      <rPr>
        <sz val="16"/>
        <rFont val="仿宋_GB2312"/>
        <family val="3"/>
      </rPr>
      <t>（1）国家乡村振兴的战略要求（2）拉萨城乡统筹发展的必然之路（3）提升改善居民生活质量的需要（4）建设和谐社会的需要。</t>
    </r>
    <r>
      <rPr>
        <b/>
        <sz val="16"/>
        <rFont val="仿宋_GB2312"/>
        <family val="3"/>
      </rPr>
      <t>可行性：</t>
    </r>
    <r>
      <rPr>
        <sz val="16"/>
        <rFont val="仿宋_GB2312"/>
        <family val="3"/>
      </rPr>
      <t>现有的自然条件、运输条件、场地条件、工程技术条件、市政条件下是可行的。</t>
    </r>
    <r>
      <rPr>
        <b/>
        <sz val="16"/>
        <rFont val="仿宋_GB2312"/>
        <family val="3"/>
      </rPr>
      <t>建设内容：</t>
    </r>
    <r>
      <rPr>
        <sz val="16"/>
        <rFont val="仿宋_GB2312"/>
        <family val="3"/>
      </rPr>
      <t>茶巴朗村2组内提升主道、巷道，建设混凝土道路约10000平方米；安装路灯约200盏，修建化粪池、修建污水管道、饮水管道9500米，有效改善当地人居环境等。</t>
    </r>
  </si>
  <si>
    <t>项目通过新建村组道路、化粪池、太阳能路灯等，有效改善人居环境，项目受益群众576户2474人。</t>
  </si>
  <si>
    <t>已完成可研评审</t>
  </si>
  <si>
    <t>旅游产业基础的和美乡村</t>
  </si>
  <si>
    <t>色麦村宜居宜业和美乡村建设项目</t>
  </si>
  <si>
    <t>色麦村1、2、3、4、5组</t>
  </si>
  <si>
    <r>
      <t>必要性：</t>
    </r>
    <r>
      <rPr>
        <sz val="16"/>
        <rFont val="仿宋_GB2312"/>
        <family val="3"/>
      </rPr>
      <t>1、基础设施改造是改善居民居住环境、提升居民生活质量的要求。2、项目建设有利于提升村容村貌。3、项目建设有利于维护安定团结。4、项目建设是保持社会稳定、促进经济发展的需要。</t>
    </r>
    <r>
      <rPr>
        <b/>
        <sz val="16"/>
        <rFont val="仿宋_GB2312"/>
        <family val="3"/>
      </rPr>
      <t>可行性：</t>
    </r>
    <r>
      <rPr>
        <sz val="16"/>
        <rFont val="仿宋_GB2312"/>
        <family val="3"/>
      </rPr>
      <t>1、项目拟建地点气候与气象均符合项目建设气候与气象要求，适宜项目建设。2、建筑材料及运输条件便利。3、场地卫生条件符合国家规范要求，适宜该项目的建设。4、项目选址合法合规。</t>
    </r>
    <r>
      <rPr>
        <b/>
        <sz val="16"/>
        <rFont val="仿宋_GB2312"/>
        <family val="3"/>
      </rPr>
      <t>建设内容：</t>
    </r>
    <r>
      <rPr>
        <sz val="16"/>
        <rFont val="仿宋_GB2312"/>
        <family val="3"/>
      </rPr>
      <t>色麦村1组、2组、3组、4组、5组道路工程、排水工程、照明工程及附属工程，其中道路改造长度为8.026km，路面采用水泥混凝土路面，主要道路改造面积共计32218.95平方米，入户道路改造面积17677.668平方米，新建道路边沟6631米，新建涵洞22道，新建污水管道长度为13723米（其中DN200管道长度890米、DN300管道长度为8880米、DN400管道长度为3603米、DN500管道长度为350米）钢丝网骨架塑料（PE）复合管1100米，新建太阳能路灯220盏及附属工程。</t>
    </r>
  </si>
  <si>
    <t>项目通过新建村组道路、太阳能路灯等，有效改善人居环境，项目受益群众330户1155人</t>
  </si>
  <si>
    <t>已完成可研评审，正开展初设修改。</t>
  </si>
  <si>
    <t>其奴村宜居宜业和美乡村建设项目</t>
  </si>
  <si>
    <r>
      <t>必要性：</t>
    </r>
    <r>
      <rPr>
        <sz val="16"/>
        <rFont val="仿宋_GB2312"/>
        <family val="3"/>
      </rPr>
      <t>1、自然绿化较为杂乱，缺乏统一整理规划；2、杂物乱堆乱放情况严重，环境较差；3、现状道路网结构不够完善，道路通行效率有待提高。</t>
    </r>
    <r>
      <rPr>
        <b/>
        <sz val="16"/>
        <rFont val="仿宋_GB2312"/>
        <family val="3"/>
      </rPr>
      <t>可行性：</t>
    </r>
    <r>
      <rPr>
        <sz val="16"/>
        <rFont val="仿宋_GB2312"/>
        <family val="3"/>
      </rPr>
      <t>1、项目拟建地点气候与气象均符合项目建设气候与气象要求，适宜项目建设。2、建筑材料及运输条件便利。3、场地卫生条件符合国家规范要求，适宜该项目的建设；</t>
    </r>
    <r>
      <rPr>
        <b/>
        <sz val="16"/>
        <rFont val="仿宋_GB2312"/>
        <family val="3"/>
      </rPr>
      <t>建设内容：</t>
    </r>
    <r>
      <rPr>
        <sz val="16"/>
        <rFont val="仿宋_GB2312"/>
        <family val="3"/>
      </rPr>
      <t>对其奴村123456789组组内道路工程，排水工程，电气工程，附属工程，其中道路工程106455平方米，排水管网32000米，太阳能路灯377盏及其附属工程建设。</t>
    </r>
  </si>
  <si>
    <t>改善人居环境，受益群众568户2252人</t>
  </si>
  <si>
    <t>已完成可研编制，正准备可研评审阶段</t>
  </si>
  <si>
    <t>扶贫小额信贷贴息项目</t>
  </si>
  <si>
    <t>群众小额信贷，项目可受益175户175人</t>
  </si>
  <si>
    <t>项目可受益175户175人</t>
  </si>
  <si>
    <t>扶贫贷款1.08%贴息项目</t>
  </si>
  <si>
    <t>扶贫贷款1.08%产业项目贴息资金</t>
  </si>
  <si>
    <t>“十三五”产业精准扶贫贴息贷款项目</t>
  </si>
  <si>
    <t>曲水县“十三五”产业精准扶贫贴息贷款资金</t>
  </si>
  <si>
    <t>曲水县2024年树立农牧民新风貌奖补资金项目</t>
  </si>
  <si>
    <t>主要用于曲水县20个行政村乡村治理各项工作开展，具体包括但不限于以下内容：1.优先用于开展树立农牧民新风貌行动。2.用于制作积分制管理台账、积分手册、积分制招牌等，支持推广“积分制”“红黑榜”等。3.用于在《村规民约》中已经明确面向农牧民、农牧户家庭的相关奖励事项。4.支持树立农牧民新风貌行动等乡村治理相关制度的建立。</t>
  </si>
  <si>
    <t>受益全县群众8975户34748人</t>
  </si>
  <si>
    <t>六、墨竹工卡县</t>
  </si>
  <si>
    <t>墨竹工卡县</t>
  </si>
  <si>
    <t>墨竹工卡县格桑村乡村振兴配套产业项目</t>
  </si>
  <si>
    <t>工卡镇格桑村</t>
  </si>
  <si>
    <r>
      <t>必要性：</t>
    </r>
    <r>
      <rPr>
        <sz val="14"/>
        <rFont val="仿宋_GB2312"/>
        <family val="3"/>
      </rPr>
      <t>进一步完善交通运输工具检测系统，促进道路运输业管理；项目建设综合业务楼及快修厂等配套设施，将为社会面提供多个就业岗位。</t>
    </r>
    <r>
      <rPr>
        <b/>
        <sz val="14"/>
        <rFont val="仿宋_GB2312"/>
        <family val="3"/>
      </rPr>
      <t>可行性：</t>
    </r>
    <r>
      <rPr>
        <sz val="14"/>
        <rFont val="仿宋_GB2312"/>
        <family val="3"/>
      </rPr>
      <t>项目的建设符合国家产业政策和有关法律法规要求；是推动本地汽车业的发展，促进交通运输服务业健康发展的有力措施；是完善交通运输工具检测系统，促进道路运输行业管理的有效措施。且建设地点环境质量较好，出入方便，四周无污染源，符合工程建设要求。</t>
    </r>
    <r>
      <rPr>
        <b/>
        <sz val="14"/>
        <rFont val="仿宋_GB2312"/>
        <family val="3"/>
      </rPr>
      <t>建设内容：</t>
    </r>
    <r>
      <rPr>
        <sz val="14"/>
        <rFont val="仿宋_GB2312"/>
        <family val="3"/>
      </rPr>
      <t>完善改造周边基础设施，修建综合业务车间3000平米，内设快修厂、水泵1座及消防水渠等相关配套设施。</t>
    </r>
    <r>
      <rPr>
        <b/>
        <sz val="14"/>
        <rFont val="仿宋_GB2312"/>
        <family val="3"/>
      </rPr>
      <t>产业项目经营主体：</t>
    </r>
    <r>
      <rPr>
        <sz val="14"/>
        <rFont val="仿宋_GB2312"/>
        <family val="3"/>
      </rPr>
      <t>工卡镇格桑村。</t>
    </r>
    <r>
      <rPr>
        <b/>
        <sz val="14"/>
        <rFont val="仿宋_GB2312"/>
        <family val="3"/>
      </rPr>
      <t>群众受益：</t>
    </r>
    <r>
      <rPr>
        <sz val="14"/>
        <rFont val="仿宋_GB2312"/>
        <family val="3"/>
      </rPr>
      <t>涉及群众443户1720人。其中脱贫巩固户（监测对象）47户232人。</t>
    </r>
  </si>
  <si>
    <t>/</t>
  </si>
  <si>
    <t>工卡镇</t>
  </si>
  <si>
    <t>1、综合业务楼及快修厂的建设将为社会面提供就业岗位
2、综合业务楼部分功能可为车管所使用，将方便车管所业务办理提供方便等效益</t>
  </si>
  <si>
    <t>正在推进立项等前置手续</t>
  </si>
  <si>
    <t>墨竹工卡县米拉山-思金拉措乡村旅游基础设施建设项目</t>
  </si>
  <si>
    <t>墨竹工卡县日多乡</t>
  </si>
  <si>
    <r>
      <t>必要性：</t>
    </r>
    <r>
      <rPr>
        <sz val="14"/>
        <rFont val="仿宋_GB2312"/>
        <family val="3"/>
      </rPr>
      <t>每年思金拉措和米拉山游客众多，因基础设施条件落后致使服务水平滞后。经营主体：思金拉措现运营方旅游公司。</t>
    </r>
    <r>
      <rPr>
        <b/>
        <sz val="14"/>
        <rFont val="仿宋_GB2312"/>
        <family val="3"/>
      </rPr>
      <t>可行性：</t>
    </r>
    <r>
      <rPr>
        <sz val="14"/>
        <rFont val="仿宋_GB2312"/>
        <family val="3"/>
      </rPr>
      <t>待项目建成后可以为日多乡念村4组以及整个日多乡的农牧民群众提供更多灵活的就业岗位。</t>
    </r>
    <r>
      <rPr>
        <b/>
        <sz val="14"/>
        <rFont val="仿宋_GB2312"/>
        <family val="3"/>
      </rPr>
      <t>建设内容</t>
    </r>
    <r>
      <rPr>
        <sz val="14"/>
        <rFont val="仿宋_GB2312"/>
        <family val="3"/>
      </rPr>
      <t>：改造米拉山停车场约600</t>
    </r>
    <r>
      <rPr>
        <sz val="14"/>
        <rFont val="宋体"/>
        <family val="0"/>
      </rPr>
      <t>㎡</t>
    </r>
    <r>
      <rPr>
        <sz val="14"/>
        <rFont val="仿宋_GB2312"/>
        <family val="3"/>
      </rPr>
      <t>，米拉山产业用房改造，修建挡墙、护栏、标识标牌等。在思金拉措新建帐篷露营地20余套；建设生态停车场约5000</t>
    </r>
    <r>
      <rPr>
        <sz val="14"/>
        <rFont val="宋体"/>
        <family val="0"/>
      </rPr>
      <t>㎡</t>
    </r>
    <r>
      <rPr>
        <sz val="14"/>
        <rFont val="仿宋_GB2312"/>
        <family val="3"/>
      </rPr>
      <t>及维修破损道路配套、建设室外给排水、电力、消防等基础设施，购置污水处理设备2套、成品式化粪池2个和变压器等附属设备。</t>
    </r>
    <r>
      <rPr>
        <b/>
        <sz val="14"/>
        <rFont val="仿宋_GB2312"/>
        <family val="3"/>
      </rPr>
      <t>群众受益：</t>
    </r>
    <r>
      <rPr>
        <sz val="14"/>
        <rFont val="仿宋_GB2312"/>
        <family val="3"/>
      </rPr>
      <t>景区服务水平提升后可以带动农牧民群众更多的经济增收。涉及受益群众190户760人。</t>
    </r>
  </si>
  <si>
    <t>米拉山和思金拉措是墨竹工卡县旅游最多的景区之一，因目前目前服务水平较低，带项目建成后可以很大程度上提高景区接待水平和服务质量，从而可以为本地农牧民群众更多灵活的就业岗位以及带动当地群众增收</t>
  </si>
  <si>
    <t>门巴乡德仲村中温泉项目</t>
  </si>
  <si>
    <t>德仲村中温泉</t>
  </si>
  <si>
    <r>
      <t>必要性和可行性：</t>
    </r>
    <r>
      <rPr>
        <sz val="14"/>
        <rFont val="仿宋_GB2312"/>
        <family val="3"/>
      </rPr>
      <t>门巴乡德仲温泉现有住宿条件和其余基础设施落后，在人口流动较多时无法满足多样化的需求，德仲中温泉项目建设后可以提升景区住宿、停车等设施水平。</t>
    </r>
    <r>
      <rPr>
        <b/>
        <sz val="14"/>
        <rFont val="仿宋_GB2312"/>
        <family val="3"/>
      </rPr>
      <t>建设内容：</t>
    </r>
    <r>
      <rPr>
        <sz val="14"/>
        <rFont val="仿宋_GB2312"/>
        <family val="3"/>
      </rPr>
      <t>旅游产业用房建筑面积约2200平方米，小池约10个，门卫室及水泵房60余平方米，木栈道2000余米，亲水平台200余平方米，道路、边沟及护栏约200米，围墙9500余米，新建桥1座，挡土墙200余米，污水处理设施1套，污水处理管网，牧草恢复及指示牌，河道治理等。</t>
    </r>
    <r>
      <rPr>
        <b/>
        <sz val="14"/>
        <rFont val="仿宋_GB2312"/>
        <family val="3"/>
      </rPr>
      <t>群众受益：</t>
    </r>
    <r>
      <rPr>
        <sz val="14"/>
        <rFont val="仿宋_GB2312"/>
        <family val="3"/>
      </rPr>
      <t>同时可以为村集体经济带来更多的收入以及为农牧民群众在家门口提供就业岗位，收益群众96户415人。</t>
    </r>
    <r>
      <rPr>
        <b/>
        <sz val="14"/>
        <rFont val="仿宋_GB2312"/>
        <family val="3"/>
      </rPr>
      <t>经营主体：</t>
    </r>
    <r>
      <rPr>
        <sz val="14"/>
        <rFont val="仿宋_GB2312"/>
        <family val="3"/>
      </rPr>
      <t>旅游公司。</t>
    </r>
  </si>
  <si>
    <t>德仲温泉每年前往的游客除外区内的农牧民群众和市民较多，尤其在春秋季人流量非常多，但目前的接待水平无法满足游客和农牧民群众多样化的需求，项目落成后可以提高接待水平，提升景区整体面貌，也可以为村集体和当地群众带来增收。</t>
  </si>
  <si>
    <t>墨竹工卡县乡村旅游道路建设项目</t>
  </si>
  <si>
    <t>念村念普组</t>
  </si>
  <si>
    <r>
      <t>必要性和可行性：</t>
    </r>
    <r>
      <rPr>
        <sz val="14"/>
        <rFont val="仿宋_GB2312"/>
        <family val="3"/>
      </rPr>
      <t>因思金拉措景区道路修建时间较长，加之当地气候原因，对道路的损坏较大，目前的交通通行上存在着诸多安全隐患，思金拉措景区在每年5月开始游客陆续增多，现有的景区道路对游客出行带来了极大的不便，待念普道路修建完成后，可以很大程度的提升景区接待水平，也可以为过往的游客和群众出行带来更大的安全保障。</t>
    </r>
    <r>
      <rPr>
        <b/>
        <sz val="14"/>
        <rFont val="仿宋_GB2312"/>
        <family val="3"/>
      </rPr>
      <t>建设内容</t>
    </r>
    <r>
      <rPr>
        <sz val="14"/>
        <rFont val="仿宋_GB2312"/>
        <family val="3"/>
      </rPr>
      <t>：改扩建乡村旅游6.2公里道路、排水沟改造、给水管改造和其他附属设施等工程。</t>
    </r>
    <r>
      <rPr>
        <b/>
        <sz val="14"/>
        <rFont val="仿宋_GB2312"/>
        <family val="3"/>
      </rPr>
      <t>群众受益：</t>
    </r>
    <r>
      <rPr>
        <sz val="14"/>
        <rFont val="仿宋_GB2312"/>
        <family val="3"/>
      </rPr>
      <t>涉及受益群众208户800人。</t>
    </r>
  </si>
  <si>
    <t>思金拉措作为西藏唯一的财神湖，慕名的游客较多，但景区道路状况较差，为游客的出行带来安全隐患。项目落成后不仅保证了游客的人身财产安全同时也可为景区带来更多的人气。</t>
  </si>
  <si>
    <t>墨竹工卡县扎西面粉加工专业合作社提升改造</t>
  </si>
  <si>
    <t>门巴乡</t>
  </si>
  <si>
    <r>
      <t>必要性和可行性：</t>
    </r>
    <r>
      <rPr>
        <sz val="14"/>
        <rFont val="仿宋_GB2312"/>
        <family val="3"/>
      </rPr>
      <t>面粉市场规模较大，随着人们消费意识的提高，对食品安全和营养价值的要求不断提高，高端、健康、多样的面粉市场需求也逐年增加，在全面实施乡村振兴战略的背景下，打造一家具有特色乡村面粉加工厂是必要的。</t>
    </r>
    <r>
      <rPr>
        <b/>
        <sz val="14"/>
        <rFont val="仿宋_GB2312"/>
        <family val="3"/>
      </rPr>
      <t>建设内容：</t>
    </r>
    <r>
      <rPr>
        <sz val="14"/>
        <rFont val="仿宋_GB2312"/>
        <family val="3"/>
      </rPr>
      <t>厂房提升改造、设备购置等。</t>
    </r>
    <r>
      <rPr>
        <b/>
        <sz val="14"/>
        <rFont val="仿宋_GB2312"/>
        <family val="3"/>
      </rPr>
      <t>群众受益：</t>
    </r>
    <r>
      <rPr>
        <sz val="14"/>
        <rFont val="仿宋_GB2312"/>
        <family val="3"/>
      </rPr>
      <t>此项目能有效带动当地群众增收，受益30户120人， 其中脱贫户8户10人 。</t>
    </r>
  </si>
  <si>
    <t>经济效益：1.有效带动群众增收
社会效益：1.进一步提高小麦等原材料采购率；2.激励群众发展民营企业，壮大乡村产业。</t>
  </si>
  <si>
    <t>加尔多村庭院经济项目</t>
  </si>
  <si>
    <t>加尔多村</t>
  </si>
  <si>
    <r>
      <t>必要性和可行性：</t>
    </r>
    <r>
      <rPr>
        <sz val="14"/>
        <rFont val="仿宋_GB2312"/>
        <family val="3"/>
      </rPr>
      <t>加尔多村位于位于县政府东南部，距离墨竹工卡县城主城区13公里约15分钟车程，东面与吉古村接壤，西面与朗杰林村相邻，全村共计户籍人口217户、945人，流动人口112人。但本村和朗杰林村只有一个小商店，无法满足群众购置生活用品的需求，大多商品需前往乡政府驻地才能购买，十分不便。待项目建成后，可满足本村200余户和邻村部分群众的购物需求，预计年均实现收益2万元以上，分红带动群众28户106人。</t>
    </r>
    <r>
      <rPr>
        <b/>
        <sz val="14"/>
        <rFont val="仿宋_GB2312"/>
        <family val="3"/>
      </rPr>
      <t>建设内容：</t>
    </r>
    <r>
      <rPr>
        <sz val="14"/>
        <rFont val="仿宋_GB2312"/>
        <family val="3"/>
      </rPr>
      <t>将现有闲置房屋装修改造为超市，并配置货架、柜台、装修、基建、冰箱、储货架、菜筐、桌子、椅子以及启动运转资金。</t>
    </r>
    <r>
      <rPr>
        <b/>
        <sz val="14"/>
        <rFont val="仿宋_GB2312"/>
        <family val="3"/>
      </rPr>
      <t>经营主体：</t>
    </r>
    <r>
      <rPr>
        <sz val="14"/>
        <rFont val="仿宋_GB2312"/>
        <family val="3"/>
      </rPr>
      <t>墨竹工卡县扎西岗乡加尔多村。</t>
    </r>
  </si>
  <si>
    <t>扎西岗乡</t>
  </si>
  <si>
    <t xml:space="preserve">经济效益：1.进一步增加村集体经济收入，壮大村集体经济发展；2.有效带动群众收入，为其提供生活便利。
社会效益：1.减少村民前往乡镇、县城购买物资的路程；2.大幅节约了村民购物成本。
</t>
  </si>
  <si>
    <t>扎西岗村旅游民宿庭院经济项目</t>
  </si>
  <si>
    <t>扎西岗乡扎西岗村</t>
  </si>
  <si>
    <r>
      <t>必要性和可行性：</t>
    </r>
    <r>
      <rPr>
        <sz val="14"/>
        <rFont val="仿宋_GB2312"/>
        <family val="3"/>
      </rPr>
      <t>该房屋位于扎西岗乡扎西岗村扎西组，位于国道318沿线，距离县城18公里。在此建立家庭旅馆，可以填补我乡住宿这一空白，为自驾游、骑行等进藏游客提供住宿，并能使其感受藏家风情，待项目建成后，预计年均实现收益5万元以上，同时，可以引导农牧民解放思想，积极自主谋划创业。</t>
    </r>
    <r>
      <rPr>
        <b/>
        <sz val="14"/>
        <rFont val="仿宋_GB2312"/>
        <family val="3"/>
      </rPr>
      <t>建设内容：</t>
    </r>
    <r>
      <rPr>
        <sz val="14"/>
        <rFont val="仿宋_GB2312"/>
        <family val="3"/>
      </rPr>
      <t>将现有闲置房屋、庭院装修改造为家庭旅馆，并配置基础设施改造、村居服务驿站、推广宣传。</t>
    </r>
    <r>
      <rPr>
        <b/>
        <sz val="14"/>
        <rFont val="仿宋_GB2312"/>
        <family val="3"/>
      </rPr>
      <t>经营主体：</t>
    </r>
    <r>
      <rPr>
        <sz val="14"/>
        <rFont val="仿宋_GB2312"/>
        <family val="3"/>
      </rPr>
      <t>墨竹工卡县扎西岗乡扎西岗村及户主西热。</t>
    </r>
  </si>
  <si>
    <t>经济效应：增加群众收入，带动周边经济发展。
社会效益：1.改善周边人居环境；2.进一步增强扎西岗乡在墨竹工卡县县域内的社会影响力；3.弱化县城酒店吸引力，进一步吸引游客停下来、住下来，愿意在当地消费。4、填补米拉山口至墨竹高速段没有民宿的空白，位游客群众提供更便捷服务。</t>
  </si>
  <si>
    <t>朗杰林村蜜蜂养殖庭院经济项目</t>
  </si>
  <si>
    <t>朗杰林</t>
  </si>
  <si>
    <r>
      <t>必要性和可行性：</t>
    </r>
    <r>
      <rPr>
        <sz val="14"/>
        <rFont val="仿宋_GB2312"/>
        <family val="3"/>
      </rPr>
      <t>朗杰林村地处县政府东南部，东面与朗杰林村接壤，西面与工卡镇格桑村相邻，距乡政府12公里，距墨竹工卡县8公里，平均海拔4100米，有较好的农业基础，夏季有大量人工种植油菜花和野花，冬季可用白砂糖养殖蜜蜂，待项目建成后，预计年均实现收益5万元以上，同时，可以引导农牧民解放思想，积极自主谋划创业。</t>
    </r>
    <r>
      <rPr>
        <b/>
        <sz val="14"/>
        <rFont val="仿宋_GB2312"/>
        <family val="3"/>
      </rPr>
      <t>建设内容：</t>
    </r>
    <r>
      <rPr>
        <sz val="14"/>
        <rFont val="仿宋_GB2312"/>
        <family val="3"/>
      </rPr>
      <t>在现有2户院落中，隔离出部分用于养蜂，购置种蜂、养殖器皿、蜂箱等相关设备。</t>
    </r>
    <r>
      <rPr>
        <b/>
        <sz val="14"/>
        <rFont val="仿宋_GB2312"/>
        <family val="3"/>
      </rPr>
      <t>经营主体：</t>
    </r>
    <r>
      <rPr>
        <sz val="14"/>
        <rFont val="仿宋_GB2312"/>
        <family val="3"/>
      </rPr>
      <t>墨竹工卡县扎西岗乡朗杰林村及户主次仁晋巴、罗布。</t>
    </r>
  </si>
  <si>
    <t>经济效益：通过先行试点，引进新产业，促进农牧民增收。社会效益：1.进一步解放群众思想，以更加开放的心态来接纳新事物、新变化、新发展；2.探索发展蜜蜂养殖项目在墨竹工卡县的是否具备推广的条件，进一步拓宽群众增收的路子和法子</t>
  </si>
  <si>
    <t>仁青林村牦牛皮收购站建设项目</t>
  </si>
  <si>
    <t>仁青林村</t>
  </si>
  <si>
    <r>
      <t>必要性和可行性：</t>
    </r>
    <r>
      <rPr>
        <sz val="14"/>
        <rFont val="仿宋_GB2312"/>
        <family val="3"/>
      </rPr>
      <t>扎西岗乡约有牦牛26000头，每年出栏后有大量牦牛皮因闲置破损而浪费，据市场调研曾经有人以平均80元/张的价格收购，为将资源合理化应用，促进农牧民增收，补充此处空白，特申请此项目。待项目建成后，由合作社统一从农牧民手中购置牦牛皮，统一晒干、存放，集中销售，预计年均实现收益5万元。</t>
    </r>
    <r>
      <rPr>
        <b/>
        <sz val="14"/>
        <rFont val="仿宋_GB2312"/>
        <family val="3"/>
      </rPr>
      <t>建设内容：</t>
    </r>
    <r>
      <rPr>
        <sz val="14"/>
        <rFont val="仿宋_GB2312"/>
        <family val="3"/>
      </rPr>
      <t>改造库房，购置置物架、牦牛皮存放相关设备、货运车辆以及相关基础设施。</t>
    </r>
    <r>
      <rPr>
        <b/>
        <sz val="14"/>
        <rFont val="仿宋_GB2312"/>
        <family val="3"/>
      </rPr>
      <t>经营主体：</t>
    </r>
    <r>
      <rPr>
        <sz val="14"/>
        <rFont val="仿宋_GB2312"/>
        <family val="3"/>
      </rPr>
      <t>墨竹工卡县扎西岗乡仁青林村。</t>
    </r>
  </si>
  <si>
    <t>经济效益：1.进一步增加村集体经济收入，壮大村集体经济发展；2.进一步为周边乡镇群众增收提供条件；3.有效带动群众收入，让群众身边资源的变现成为可能。
社会效益：1.实现资源高效利用，树立起变废为宝的理念实现社会的可持续发展；</t>
  </si>
  <si>
    <t>仁青林村到户牦牛养殖庭院经济项目</t>
  </si>
  <si>
    <r>
      <t>必要性：</t>
    </r>
    <r>
      <rPr>
        <sz val="14"/>
        <rFont val="仿宋_GB2312"/>
        <family val="3"/>
      </rPr>
      <t>该项目实施后，对仁青林村建档立卡贫困户进行分红，具体分红金额与收益人数根据相关规定及当年实际收益情况而定。同时，对低保户、边缘易致贫户等困难群众通过慰问、分红等形式适当受益。剩余部分用于仁青林村基础设施建设和项目扩大再生产。</t>
    </r>
    <r>
      <rPr>
        <b/>
        <sz val="14"/>
        <rFont val="仿宋_GB2312"/>
        <family val="3"/>
      </rPr>
      <t>可行性：</t>
    </r>
    <r>
      <rPr>
        <sz val="14"/>
        <rFont val="仿宋_GB2312"/>
        <family val="3"/>
      </rPr>
      <t>一是仁青林村位于县政府东部，该地具有得天独厚的优势，牧草丰美、阳光充沛，生态谷环境优美，为牦牛养殖提供姣好条件；二是通过仁青林村村委会商讨，目前已制定《扎西岗乡仁青林村牦牛养殖项目申报书》，该申报书从多个角度对该牦牛养殖项目实施进行分析，该项目实施是可行的。</t>
    </r>
    <r>
      <rPr>
        <b/>
        <sz val="14"/>
        <rFont val="仿宋_GB2312"/>
        <family val="3"/>
      </rPr>
      <t>建设内容：</t>
    </r>
    <r>
      <rPr>
        <sz val="14"/>
        <rFont val="仿宋_GB2312"/>
        <family val="3"/>
      </rPr>
      <t>仁青林村委会购买500头适龄母畜（5岁左右），通过平等、自愿、诚信原则，寄养在群众家中，与群众签订五年养殖协议，每年向村委会支付一定的现金收益，五年满后向念村村委会归还同等数量的适龄母畜并每头母畜带1头两岁仔畜，如不愿返还牲畜，可按市场价支付等额费用。</t>
    </r>
    <r>
      <rPr>
        <b/>
        <sz val="14"/>
        <rFont val="仿宋_GB2312"/>
        <family val="3"/>
      </rPr>
      <t>经营主体：</t>
    </r>
    <r>
      <rPr>
        <sz val="14"/>
        <rFont val="仿宋_GB2312"/>
        <family val="3"/>
      </rPr>
      <t>墨竹工卡县扎西岗乡仁青林村。</t>
    </r>
    <r>
      <rPr>
        <b/>
        <sz val="14"/>
        <rFont val="仿宋_GB2312"/>
        <family val="3"/>
      </rPr>
      <t>群众受益：</t>
    </r>
    <r>
      <rPr>
        <sz val="14"/>
        <rFont val="仿宋_GB2312"/>
        <family val="3"/>
      </rPr>
      <t>带动群众1400人增收。</t>
    </r>
  </si>
  <si>
    <t>经济效益：1.进一步增加村集体经济收入，壮大村集体经济发展；2.有效带动群众收入，实现群众就近就地解决增收问题；3.进一步提高牦牛产值及附加值
社会效益：1.进一步激发养殖户积极性；2.进一步拓宽群众增收的路子和法子；3.加快我乡畜牧业快速发展。</t>
  </si>
  <si>
    <t>庭院经济。该项目资金（400万元)为中国烟草公司援助</t>
  </si>
  <si>
    <t>墨竹工卡县尼玛江热乡仲达村普多岗组道路提升改造项目</t>
  </si>
  <si>
    <t>尼玛江热乡仲达村普多岗组</t>
  </si>
  <si>
    <r>
      <t>必要性：</t>
    </r>
    <r>
      <rPr>
        <sz val="14"/>
        <rFont val="仿宋_GB2312"/>
        <family val="3"/>
      </rPr>
      <t>该项目是我县公路网的重要组成部分，原有道路等级低，严重影响当地农副产品外运及居民的生产生活，成为阻碍当地经济发展的重要因素，项目改建完成后，不仅对区域路网的完善，改善了尼玛江热乡仲达村交通条件，促进了该村经济发展，提高了群众收入，建设是必要的。</t>
    </r>
    <r>
      <rPr>
        <b/>
        <sz val="14"/>
        <rFont val="仿宋_GB2312"/>
        <family val="3"/>
      </rPr>
      <t>可行性：</t>
    </r>
    <r>
      <rPr>
        <sz val="14"/>
        <rFont val="仿宋_GB2312"/>
        <family val="3"/>
      </rPr>
      <t>从项目建设背景，项目投资及资金筹措评估，经济评价，工程环境影响，土地利用，节能评价，风险分析，社会评价，该项目实施是可行的；</t>
    </r>
    <r>
      <rPr>
        <b/>
        <sz val="14"/>
        <rFont val="仿宋_GB2312"/>
        <family val="3"/>
      </rPr>
      <t>建设内容：</t>
    </r>
    <r>
      <rPr>
        <sz val="14"/>
        <rFont val="仿宋_GB2312"/>
        <family val="3"/>
      </rPr>
      <t>改建里程约4.872公里，采用四级农村公路技术标准。路基宽度4.5米，路面宽度3.5米，路面结构采用沥青混凝土路面。包含桥涵工程、安保工程及其它附属设施。</t>
    </r>
    <r>
      <rPr>
        <b/>
        <sz val="14"/>
        <rFont val="仿宋_GB2312"/>
        <family val="3"/>
      </rPr>
      <t>群众受益：</t>
    </r>
    <r>
      <rPr>
        <sz val="14"/>
        <rFont val="仿宋_GB2312"/>
        <family val="3"/>
      </rPr>
      <t>为仲达村一组、三组农牧民群众，共计128户633人。</t>
    </r>
    <r>
      <rPr>
        <b/>
        <sz val="14"/>
        <rFont val="仿宋_GB2312"/>
        <family val="3"/>
      </rPr>
      <t>经营主体：</t>
    </r>
    <r>
      <rPr>
        <sz val="14"/>
        <rFont val="仿宋_GB2312"/>
        <family val="3"/>
      </rPr>
      <t>墨竹工卡县交通运输局。</t>
    </r>
  </si>
  <si>
    <t>交通局</t>
  </si>
  <si>
    <t>既有路局部路段平面线形差，弯道半径小，部分段落纵坡较大，道路通行能力较差，路面状况较差，坑洼不平，晴通雨阻，局部路段常年断通，便道通行，行车安全隐患较大，不能满足安全通行要求。原有道路不能满足经济社会发展的需要，必须尽快进行升级改造；该项目建成后可改善群众日常交通出行难的问题，获得群众出行安全感。同时对于促进沿线群众增长致富，巩固拓展脱贫攻坚成果同乡村振兴有效衔接，提高人民群众的幸福感、获得感、安全感具有重大的意义。</t>
  </si>
  <si>
    <t>已完成前置手续办理</t>
  </si>
  <si>
    <t>墨竹工卡县甲玛乡赤康村4、5组道路改建工程</t>
  </si>
  <si>
    <t>甲玛乡赤康村</t>
  </si>
  <si>
    <r>
      <t>必要性：</t>
    </r>
    <r>
      <rPr>
        <sz val="14"/>
        <rFont val="仿宋_GB2312"/>
        <family val="3"/>
      </rPr>
      <t>该项目是我县公路网的重要组成部分，原有道路等级低，路面破坏严重，出现大面积坑洼，边沟堵塞，边坡破坏严重，严重影响当地农副产品外运及居民的生产生活，成为阻碍当地经济发展的重要因素，项目改建完成后，不仅对区域路网的完善，改善了赤康村4、5组交通条件，促进了该村经济发展，提高了群众收入，建设是必要的。</t>
    </r>
    <r>
      <rPr>
        <b/>
        <sz val="14"/>
        <rFont val="仿宋_GB2312"/>
        <family val="3"/>
      </rPr>
      <t>可行性：</t>
    </r>
    <r>
      <rPr>
        <sz val="14"/>
        <rFont val="仿宋_GB2312"/>
        <family val="3"/>
      </rPr>
      <t>从项目建设背景，项目投资及资金筹措评估，经济评价，工程环境影响，土地利用，节能评价，风险分析，社会评价，该项目实施是可行的。</t>
    </r>
    <r>
      <rPr>
        <b/>
        <sz val="14"/>
        <rFont val="仿宋_GB2312"/>
        <family val="3"/>
      </rPr>
      <t>建设内容：</t>
    </r>
    <r>
      <rPr>
        <sz val="14"/>
        <rFont val="仿宋_GB2312"/>
        <family val="3"/>
      </rPr>
      <t>改建道路全长3.738km，路基宽4.5米，路面宽3.5m，沥青混凝土路面，四级道路标准。</t>
    </r>
    <r>
      <rPr>
        <b/>
        <sz val="14"/>
        <rFont val="仿宋_GB2312"/>
        <family val="3"/>
      </rPr>
      <t>群众受益：</t>
    </r>
    <r>
      <rPr>
        <sz val="14"/>
        <rFont val="仿宋_GB2312"/>
        <family val="3"/>
      </rPr>
      <t>赤康村4、5组农牧民群众，共计205多户774多人。</t>
    </r>
    <r>
      <rPr>
        <b/>
        <sz val="14"/>
        <rFont val="仿宋_GB2312"/>
        <family val="3"/>
      </rPr>
      <t>经营主体：</t>
    </r>
    <r>
      <rPr>
        <sz val="14"/>
        <rFont val="仿宋_GB2312"/>
        <family val="3"/>
      </rPr>
      <t>墨竹工卡县交通运输局。</t>
    </r>
  </si>
  <si>
    <t>本项目经济效益指标理想，其社会效益显著上升，、受益群众205户、774人。</t>
  </si>
  <si>
    <t>墨竹工卡县扎雪乡格老窝村集中供水项目</t>
  </si>
  <si>
    <t>扎雪乡格老窝村</t>
  </si>
  <si>
    <r>
      <t>建设内容</t>
    </r>
    <r>
      <rPr>
        <sz val="12"/>
        <rFont val="仿宋_GB2312"/>
        <family val="3"/>
      </rPr>
      <t>：新建取水集水池2座，敷设输配水管网共计33075m，原水水池1座，进水闸阀井1座，</t>
    </r>
    <r>
      <rPr>
        <sz val="12"/>
        <color indexed="10"/>
        <rFont val="仿宋_GB2312"/>
        <family val="3"/>
      </rPr>
      <t>一体化净水设备1套，水处理设备间1座，</t>
    </r>
    <r>
      <rPr>
        <sz val="12"/>
        <rFont val="仿宋_GB2312"/>
        <family val="3"/>
      </rPr>
      <t>清水池1座，送水泵房1座，管理用房1座，出水闸阀井1座，各类闸阀井共计36座，跨路段18处共计148m，穿涵洞2段共计30m，跨河段1处长度100m，防冻阀背水台268座。</t>
    </r>
    <r>
      <rPr>
        <b/>
        <sz val="12"/>
        <rFont val="仿宋_GB2312"/>
        <family val="3"/>
      </rPr>
      <t>可行性： 1.完善扎雪乡农村供水基础设施：提高扎雪乡及周边群众供水保证率、扩大供水覆盖面积、提高居民用水方便程度，从而解决目前扎雪乡政府及周边村组用水水量不足、水压不均衡、供水覆盖面积小等问题。2.促进劳动就业：该工程的的实施可以带动扎雪乡农牧民群众参与劳动积极就业提高收入。3.进一步加强水资源管理：该项目建设可以加强对农村水资源的保护和管理，避免水资源的浪费和污染，促进水资源的可持续利用。 4.符合国家政策导向：农村饮水项目建设是国家基础设施建设的重点之一，符合国家政策导向，可以得到政府和社会的支持和关注。必要性：1. 保障农村居民的饮水安全：农村地区的饮水设施和条件相对较差，存在水质不达标、水量不足等问题，对居民的健康和生活质量造成一定影响。通过该项目建设，可以保障农村居民的饮水安全，避免因饮水问题导致的健康问题。2.满足农村居民的饮水需求：随着农村经济的发展和人口的增长，农村居民的饮水需求也在不断增加。通过该项目建设，可以满足农村居民的饮水需求，提高生活质量和幸福感。3.促进农村社会的发展：该项目建设可以改善农村基础设施条件，提高农村社会的吸引力和竞争力，促进农村产业发展和乡村振兴。同时，项目建设也可以促进当地经济的发展，增加就业机会，提高农民的收入水平。4. 推进农村水资源管理：该项目建设可以加强对农村水资源的保护和管理，避免水资源的浪费和污染，促进水资源的可持续利用。同时，项目建设也可以促进当地环境治理和生态保护，提高农村的环境品质和生态水平。产业项目经营主体：墨竹工卡县扎雪乡格老窝村。 群众参与收益:419户3088人。</t>
    </r>
  </si>
  <si>
    <t>水利局</t>
  </si>
  <si>
    <t>，项目建设也可以促进当地经济的发展，增加就业机会，提高农民的收入水平。 推进农村水资源管理：该项目建设可以加强对农村水资源的保护和管理，避免水资源的浪费和污染，促进水资源的可持续利用。</t>
  </si>
  <si>
    <t>墨竹工卡县日多乡拉龙村高海拔饮水提升改造工程</t>
  </si>
  <si>
    <t>日多乡拉龙村</t>
  </si>
  <si>
    <r>
      <t>必要性：</t>
    </r>
    <r>
      <rPr>
        <sz val="13"/>
        <rFont val="仿宋_GB2312"/>
        <family val="3"/>
      </rPr>
      <t>1. 保障高海拔地区农牧名群众的饮水安全：高海拔地区的饮水设施和条件相对较差，存在季节性缺水、断水、水量不足等问题，对农牧民群众的健康和生活质量造成一定影响。通过该项目建设，可以保障高海拔地区农牧民群众的饮水安全，提高生活质量和幸福感。2.促进农村社会的发展：该项目建设可以改善农村基础设施条件，提高农村社会的吸引力和竞争力，促进农村产业发展和乡村振兴。同时，项目建设也可以促进当地经济的发展，增加就业机会，提高农民的收入水平。3. 推进农村水资源管理：该项目建设可以加强对农村水资源的保护和管理，避免水资源的浪费和污染，促进水资源的可持续利用。同时，项目建设也可以促进当地环境治理和生态保护，提高农村的环境品质和生态水平。 提高日多乡及周边群众供水保证率、扩大供水覆盖面积、提高居民用水方便程度，从而解决目前日多乡政府及周边村组季节性缺水、断水、用水水量不足等问题，进一步健全水利基础设施建设和保障项目区域供水安全。</t>
    </r>
    <r>
      <rPr>
        <b/>
        <sz val="13"/>
        <rFont val="仿宋_GB2312"/>
        <family val="3"/>
      </rPr>
      <t>可行性</t>
    </r>
    <r>
      <rPr>
        <sz val="13"/>
        <rFont val="仿宋_GB2312"/>
        <family val="3"/>
      </rPr>
      <t>：1.完善日多乡农村供水基础设施：提高日多乡拉龙村及周边群众供水保证率、扩大供水覆盖面积、提高居民用水方便程度，从而解决日多乡拉龙村及周边村组季节性缺水、断水等问题。2.促进劳动就业：该工程的的实施可以带动日多乡农牧民群众参与劳动积极就业提高收入。3.进一步加强水资源管理：该项目建设可以加强对农村水资源的保护和管理，避免水资源的浪费和污染，促进水资源的可持续利用。 4.符合国家政策导向：农村饮水项目建设是国家基础设施建设的重点之一，符合国家政策导向，可以得到政府和社会的支持和关注。</t>
    </r>
    <r>
      <rPr>
        <b/>
        <sz val="13"/>
        <rFont val="仿宋_GB2312"/>
        <family val="3"/>
      </rPr>
      <t>项目建设内容：</t>
    </r>
    <r>
      <rPr>
        <sz val="13"/>
        <rFont val="仿宋_GB2312"/>
        <family val="3"/>
      </rPr>
      <t>本工程给水管线管径为 dn50～dn110，总长约 2.281km，其中 dn50 管道长度252米，dn75管道长385米，dn110管道长1644米，预留接户管dn32 长度为13.1km。</t>
    </r>
    <r>
      <rPr>
        <b/>
        <sz val="13"/>
        <rFont val="仿宋_GB2312"/>
        <family val="3"/>
      </rPr>
      <t>群众受益：</t>
    </r>
    <r>
      <rPr>
        <sz val="13"/>
        <rFont val="仿宋_GB2312"/>
        <family val="3"/>
      </rPr>
      <t>381户1300人。</t>
    </r>
    <r>
      <rPr>
        <b/>
        <sz val="13"/>
        <rFont val="仿宋_GB2312"/>
        <family val="3"/>
      </rPr>
      <t>产业项目经营主体：</t>
    </r>
    <r>
      <rPr>
        <sz val="13"/>
        <rFont val="仿宋_GB2312"/>
        <family val="3"/>
      </rPr>
      <t>墨竹工卡县日多乡拉龙村。</t>
    </r>
  </si>
  <si>
    <t xml:space="preserve"> 该项目建设可以加强对农村水资源的保护和管理，避免水资源的浪费和污染，促进水资源的可持续利用。同时，项目建设也可以促进当地环境治理和生态保护，提高农村的环境品质和生态水平。 提高日多乡及周边群众供水保证率、扩大供水覆盖面积、提高居民用水方便程度，从而解决目前日多乡政府及周边村组季节性缺水、断水、用水水量不足等问题，进一步健全水利基础设施建设和保障项目区域供水安全。墨竹工卡县日多乡拉龙村。群众参与收益：381户1300人。</t>
  </si>
  <si>
    <t>墨竹工卡县甲玛乡孜孜荣村一期搬迁人居环境提升以工代赈项目</t>
  </si>
  <si>
    <t>孜孜荣村</t>
  </si>
  <si>
    <r>
      <t>必要性和可行性：</t>
    </r>
    <r>
      <rPr>
        <sz val="14"/>
        <rFont val="仿宋_GB2312"/>
        <family val="3"/>
      </rPr>
      <t>能有效的改善农牧民的生产生活条件，并且此项目有效的能带动群众受益。</t>
    </r>
    <r>
      <rPr>
        <b/>
        <sz val="14"/>
        <rFont val="仿宋_GB2312"/>
        <family val="3"/>
      </rPr>
      <t>建设内容：</t>
    </r>
    <r>
      <rPr>
        <sz val="14"/>
        <rFont val="仿宋_GB2312"/>
        <family val="3"/>
      </rPr>
      <t xml:space="preserve">孜孜荣村一期搬迁点实施70余户居住区的道路和排水项目。 </t>
    </r>
    <r>
      <rPr>
        <b/>
        <sz val="14"/>
        <rFont val="仿宋_GB2312"/>
        <family val="3"/>
      </rPr>
      <t>群众受益</t>
    </r>
    <r>
      <rPr>
        <sz val="14"/>
        <rFont val="仿宋_GB2312"/>
        <family val="3"/>
      </rPr>
      <t>：58人。</t>
    </r>
    <r>
      <rPr>
        <b/>
        <sz val="14"/>
        <rFont val="仿宋_GB2312"/>
        <family val="3"/>
      </rPr>
      <t>经营主体：</t>
    </r>
    <r>
      <rPr>
        <sz val="14"/>
        <rFont val="仿宋_GB2312"/>
        <family val="3"/>
      </rPr>
      <t>甲玛乡。</t>
    </r>
  </si>
  <si>
    <t>甲玛乡</t>
  </si>
  <si>
    <t>（1）沿线植被影响；（2）噪声影响；（3）大气污染影响；（4）水污染的影响；（5）营运期水资源影响；（6）生态环境资源的环境影响；（7）施工对地下水资源的影响；（8）对生态环境的影响；（9）对社会环境的影响。</t>
  </si>
  <si>
    <t>搬迁后扶，发改委以工代赈项目。</t>
  </si>
  <si>
    <t>墨竹工卡县甲玛乡赤康村六组人居环境提升以工代赈项目</t>
  </si>
  <si>
    <t>赤康村</t>
  </si>
  <si>
    <r>
      <t>必要性和可行性：</t>
    </r>
    <r>
      <rPr>
        <sz val="14"/>
        <rFont val="仿宋_GB2312"/>
        <family val="3"/>
      </rPr>
      <t>一是能有效的改善农牧民的生产生活条件，并且此项目有效的能带动群众受益。</t>
    </r>
    <r>
      <rPr>
        <b/>
        <sz val="14"/>
        <rFont val="仿宋_GB2312"/>
        <family val="3"/>
      </rPr>
      <t>建设内容：</t>
    </r>
    <r>
      <rPr>
        <sz val="14"/>
        <rFont val="仿宋_GB2312"/>
        <family val="3"/>
      </rPr>
      <t>甲玛赤康6组院落改造，环境提升，门前的入户路修整等整体环境改造项目。</t>
    </r>
    <r>
      <rPr>
        <b/>
        <sz val="14"/>
        <rFont val="仿宋_GB2312"/>
        <family val="3"/>
      </rPr>
      <t>群众受益：</t>
    </r>
    <r>
      <rPr>
        <sz val="14"/>
        <rFont val="仿宋_GB2312"/>
        <family val="3"/>
      </rPr>
      <t>56人。</t>
    </r>
    <r>
      <rPr>
        <b/>
        <sz val="14"/>
        <rFont val="仿宋_GB2312"/>
        <family val="3"/>
      </rPr>
      <t>经营主体：</t>
    </r>
    <r>
      <rPr>
        <sz val="14"/>
        <rFont val="仿宋_GB2312"/>
        <family val="3"/>
      </rPr>
      <t>甲玛乡。</t>
    </r>
  </si>
  <si>
    <t>墨竹工卡县尼玛江热乡其玛卡村灌溉水渠以工代赈项目</t>
  </si>
  <si>
    <t>尼玛江热乡其玛卡村</t>
  </si>
  <si>
    <r>
      <t>必要性：</t>
    </r>
    <r>
      <rPr>
        <sz val="14"/>
        <rFont val="仿宋_GB2312"/>
        <family val="3"/>
      </rPr>
      <t>本工程的建设对当地水土资源开发建设，改善区域生态环境，改善农业灌溉条件、提高灌区综合生产能力，促进当地经济发展和社会进步具有重要意义。</t>
    </r>
    <r>
      <rPr>
        <b/>
        <sz val="14"/>
        <rFont val="仿宋_GB2312"/>
        <family val="3"/>
      </rPr>
      <t>可行性：</t>
    </r>
    <r>
      <rPr>
        <sz val="14"/>
        <rFont val="仿宋_GB2312"/>
        <family val="3"/>
      </rPr>
      <t>尼玛江热乡其玛卡村现有农田灌溉水渠为土渠且渗漏严重，用水季节严重影响农作物灌溉,一定程度影响了粮食产量。对原有农田灌溉土渠进行改造升级，目的是补齐公共农田水利基础设施短板，增加粮食产量，保障粮食安全。</t>
    </r>
    <r>
      <rPr>
        <b/>
        <sz val="14"/>
        <rFont val="仿宋_GB2312"/>
        <family val="3"/>
      </rPr>
      <t>建设内容：</t>
    </r>
    <r>
      <rPr>
        <sz val="14"/>
        <rFont val="仿宋_GB2312"/>
        <family val="3"/>
      </rPr>
      <t>新建农田灌溉钢筋混凝土干渠2732米，及盖板923米、分水口5座等附属设施。</t>
    </r>
    <r>
      <rPr>
        <b/>
        <sz val="14"/>
        <rFont val="仿宋_GB2312"/>
        <family val="3"/>
      </rPr>
      <t>群众受益：</t>
    </r>
    <r>
      <rPr>
        <sz val="14"/>
        <rFont val="仿宋_GB2312"/>
        <family val="3"/>
      </rPr>
      <t>在项目建设期间带动至少100名群众在项目点务工增收，发放劳动报酬不低于80.63万元，促进群众就地就业增收。</t>
    </r>
  </si>
  <si>
    <t>尼玛江热乡</t>
  </si>
  <si>
    <t>保障粮食安全，促进农牧民群众就地就业增收，有效改善其玛卡村农田水利基础设施，提高粮食产量。在项目建设期间带动至少100名群众在项目点务工增收，发放劳动报酬不低于80.63万元，促进群众就地就业增收。</t>
  </si>
  <si>
    <t>墨竹工卡县尼玛江热乡羊日岗村基础设施提升改造以工代赈项目</t>
  </si>
  <si>
    <t>尼玛江热乡羊日岗村</t>
  </si>
  <si>
    <r>
      <t>必要性：</t>
    </r>
    <r>
      <rPr>
        <sz val="14"/>
        <rFont val="仿宋_GB2312"/>
        <family val="3"/>
      </rPr>
      <t>本项目将有效完善周边区域基础设施，是对人居环境的有效补充，完善农村基础设施提升改造建设对于建设美丽乡村有着重要意义。</t>
    </r>
    <r>
      <rPr>
        <b/>
        <sz val="14"/>
        <rFont val="仿宋_GB2312"/>
        <family val="3"/>
      </rPr>
      <t>可行性：</t>
    </r>
    <r>
      <rPr>
        <sz val="14"/>
        <rFont val="仿宋_GB2312"/>
        <family val="3"/>
      </rPr>
      <t>尼玛江热乡羊日岗村项目建设区位于349国道沿线，人居环境状况较差，且随着群众生活水平的提高，农村车辆保有量逐年提高，群众停车难的问题日益突出,一定程度存在交通安全隐患。对原有区域进行改造升级，目的是结合乡村环境整治，美化村容村貌，改善人居环境。</t>
    </r>
    <r>
      <rPr>
        <b/>
        <sz val="14"/>
        <rFont val="仿宋_GB2312"/>
        <family val="3"/>
      </rPr>
      <t>建设内容：</t>
    </r>
    <r>
      <rPr>
        <sz val="14"/>
        <rFont val="仿宋_GB2312"/>
        <family val="3"/>
      </rPr>
      <t>完善铺装工程、排水系统；其中铺装硬化3310</t>
    </r>
    <r>
      <rPr>
        <sz val="14"/>
        <rFont val="宋体"/>
        <family val="0"/>
      </rPr>
      <t>㎡</t>
    </r>
    <r>
      <rPr>
        <sz val="14"/>
        <rFont val="仿宋_GB2312"/>
        <family val="3"/>
      </rPr>
      <t>，包括混凝土硬化2520</t>
    </r>
    <r>
      <rPr>
        <sz val="14"/>
        <rFont val="宋体"/>
        <family val="0"/>
      </rPr>
      <t>㎡</t>
    </r>
    <r>
      <rPr>
        <sz val="14"/>
        <rFont val="仿宋_GB2312"/>
        <family val="3"/>
      </rPr>
      <t>、石材铺装330</t>
    </r>
    <r>
      <rPr>
        <sz val="14"/>
        <rFont val="宋体"/>
        <family val="0"/>
      </rPr>
      <t>㎡</t>
    </r>
    <r>
      <rPr>
        <sz val="14"/>
        <rFont val="仿宋_GB2312"/>
        <family val="3"/>
      </rPr>
      <t>、透水砖铺装460</t>
    </r>
    <r>
      <rPr>
        <sz val="14"/>
        <rFont val="宋体"/>
        <family val="0"/>
      </rPr>
      <t>㎡</t>
    </r>
    <r>
      <rPr>
        <sz val="14"/>
        <rFont val="仿宋_GB2312"/>
        <family val="3"/>
      </rPr>
      <t>，0.5米排水沟228.5米，路缘石等工程。</t>
    </r>
    <r>
      <rPr>
        <b/>
        <sz val="14"/>
        <rFont val="仿宋_GB2312"/>
        <family val="3"/>
      </rPr>
      <t>群众受益：</t>
    </r>
    <r>
      <rPr>
        <sz val="14"/>
        <rFont val="仿宋_GB2312"/>
        <family val="3"/>
      </rPr>
      <t>在项目建设期间带动至少27名群众在项目点务工增收，发放劳动报酬不低于33.62万元，促进群众就地就业增收。</t>
    </r>
  </si>
  <si>
    <t>进一步提升改造羊日岗村基础设施条件，美化村容村貌，切实解决交通安全隐患和群众停车难题。满足群众的文化生活需求。在项目建设期间带动至少27名群众在项目点务工增收，发放劳动报酬不低于33.62万元，促进群众就地就业增收。</t>
  </si>
  <si>
    <t>墨竹工卡县扎雪乡水塘以工代赈项目</t>
  </si>
  <si>
    <t>扎雪乡</t>
  </si>
  <si>
    <r>
      <t>必要性和可行性：</t>
    </r>
    <r>
      <rPr>
        <sz val="14"/>
        <rFont val="仿宋_GB2312"/>
        <family val="3"/>
      </rPr>
      <t>工程的建设是当地农牧民群众发展生产、改善生活的迫切需要，优化水土资源、科学利用水资源将起到重要的作用。水塘工程的建设是当地农牧民群众发展生产、改善生活的迫切需要，优化水土资源、科学利用水资源将起到重要的作用。（1）是保证灌区用水需求，减少水资源浪费的需要（2）是解决当地群众生产生活的迫切需要（3）是巩固当地脱贫攻坚成果的需要（4）是乡村振兴战略实施的需要。</t>
    </r>
    <r>
      <rPr>
        <b/>
        <sz val="14"/>
        <rFont val="仿宋_GB2312"/>
        <family val="3"/>
      </rPr>
      <t>建设内容：</t>
    </r>
    <r>
      <rPr>
        <sz val="14"/>
        <rFont val="仿宋_GB2312"/>
        <family val="3"/>
      </rPr>
      <t>新建塔杰村浆砌石水塘1处，浆砌石挡墙81米，干渠0.4*0.4m的钢筋混凝土渠道115m，输水管道11.2m，取水口2座，闸门3座，放水洞1座。格老窝村：拆除:拆除原有水口一处，拆除原有水塘一处，清淤7711.18m</t>
    </r>
    <r>
      <rPr>
        <sz val="14"/>
        <rFont val="宋体"/>
        <family val="0"/>
      </rPr>
      <t>³</t>
    </r>
    <r>
      <rPr>
        <sz val="14"/>
        <rFont val="仿宋_GB2312"/>
        <family val="3"/>
      </rPr>
      <t>，新建浆砌石挡墙81m，新建混凝土放水口一处；新建干砌石挡墙105m。</t>
    </r>
    <r>
      <rPr>
        <b/>
        <sz val="14"/>
        <rFont val="仿宋_GB2312"/>
        <family val="3"/>
      </rPr>
      <t>群众受益：</t>
    </r>
    <r>
      <rPr>
        <sz val="14"/>
        <rFont val="仿宋_GB2312"/>
        <family val="3"/>
      </rPr>
      <t>32户164人。</t>
    </r>
    <r>
      <rPr>
        <b/>
        <sz val="14"/>
        <rFont val="仿宋_GB2312"/>
        <family val="3"/>
      </rPr>
      <t>项目经营主体：</t>
    </r>
    <r>
      <rPr>
        <sz val="14"/>
        <rFont val="仿宋_GB2312"/>
        <family val="3"/>
      </rPr>
      <t>扎雪乡人民政府。</t>
    </r>
  </si>
  <si>
    <t>扎雪乡人民政府</t>
  </si>
  <si>
    <t>扎雪乡人民政府受益户：32户164人。</t>
  </si>
  <si>
    <t>墨竹工卡县扎雪乡农村安全饮水以工代赈项目</t>
  </si>
  <si>
    <r>
      <t>必要性和可行性：</t>
    </r>
    <r>
      <rPr>
        <sz val="14"/>
        <rFont val="仿宋_GB2312"/>
        <family val="3"/>
      </rPr>
      <t>1. 保障农村居民的饮水安全：农村地区的饮水设施和条件相对较差，存在水质不达标、水量不足等问题，对居民的健康和生活质量造成一定影响。通过该项目建设，可以保障农村居民的饮水安全，避免因饮水问题导致的健康问题。2.满足农村居民的饮水需求：随着农村经济的发展和人口的增长，农村居民的饮水需求也在不断增加。通过该项目建设，可以满足农村居民的饮水需求，提高生活质量和幸福感。3.促进农村社会的发展：该项目建设可以改善农村基础设施条件，提高农村社会的吸引力和竞争力，促进农村产业发展和乡村振兴。同时，项目建设也可以促进当地经济的发展，增加就业机会，提高农民的收入水平。4. 推进农村水资源管理：该项目建设可以加强对农村水资源的保护和管理，避免水资源的浪费和污染。提高农村的环境品质和生态水平。</t>
    </r>
    <r>
      <rPr>
        <b/>
        <sz val="14"/>
        <rFont val="仿宋_GB2312"/>
        <family val="3"/>
      </rPr>
      <t>建设内容：</t>
    </r>
    <r>
      <rPr>
        <sz val="14"/>
        <rFont val="仿宋_GB2312"/>
        <family val="3"/>
      </rPr>
      <t>龙珠岗5组工程新建钢筋混凝土取水口1座，蓄水池50m</t>
    </r>
    <r>
      <rPr>
        <sz val="14"/>
        <rFont val="宋体"/>
        <family val="0"/>
      </rPr>
      <t>³</t>
    </r>
    <r>
      <rPr>
        <sz val="14"/>
        <rFont val="仿宋_GB2312"/>
        <family val="3"/>
      </rPr>
      <t>1座，管道工程610m，闸阀井1座。龙珠岗6组工程新建蓄水池50m</t>
    </r>
    <r>
      <rPr>
        <sz val="14"/>
        <rFont val="宋体"/>
        <family val="0"/>
      </rPr>
      <t>³</t>
    </r>
    <r>
      <rPr>
        <sz val="14"/>
        <rFont val="仿宋_GB2312"/>
        <family val="3"/>
      </rPr>
      <t>1座，管道工程2140m，闸阀井6座。格老窝4组新建钢筋混凝土取水口2座，蓄水池50m</t>
    </r>
    <r>
      <rPr>
        <sz val="14"/>
        <rFont val="宋体"/>
        <family val="0"/>
      </rPr>
      <t>³</t>
    </r>
    <r>
      <rPr>
        <sz val="14"/>
        <rFont val="仿宋_GB2312"/>
        <family val="3"/>
      </rPr>
      <t>1座，管道工程843m，闸阀井2座。格老窝4组新建钢筋混凝土取水口1座，管道工程200m。</t>
    </r>
    <r>
      <rPr>
        <b/>
        <sz val="14"/>
        <rFont val="仿宋_GB2312"/>
        <family val="3"/>
      </rPr>
      <t>群众受益：</t>
    </r>
    <r>
      <rPr>
        <sz val="14"/>
        <rFont val="仿宋_GB2312"/>
        <family val="3"/>
      </rPr>
      <t>30户150人。</t>
    </r>
    <r>
      <rPr>
        <b/>
        <sz val="14"/>
        <rFont val="仿宋_GB2312"/>
        <family val="3"/>
      </rPr>
      <t>产业项目经营主体：</t>
    </r>
    <r>
      <rPr>
        <sz val="14"/>
        <rFont val="仿宋_GB2312"/>
        <family val="3"/>
      </rPr>
      <t>扎雪乡人民政府。</t>
    </r>
  </si>
  <si>
    <t>扎雪乡人民政府群众参与受益率：30户150人。</t>
  </si>
  <si>
    <t>莫冲村公益林基础设施提升以工代赈项目</t>
  </si>
  <si>
    <t>莫冲村</t>
  </si>
  <si>
    <r>
      <t>必要性和可行性：</t>
    </r>
    <r>
      <rPr>
        <sz val="14"/>
        <rFont val="仿宋_GB2312"/>
        <family val="3"/>
      </rPr>
      <t>该项目唐加乡生态环境、生活环境、生产环境进一步完善、改善当地居民生活环境、公共基础设施、配套设施，旅游设施等，以此提升当地群众生活环境，生活水平。</t>
    </r>
    <r>
      <rPr>
        <b/>
        <sz val="14"/>
        <rFont val="仿宋_GB2312"/>
        <family val="3"/>
      </rPr>
      <t xml:space="preserve"> 建设内容：</t>
    </r>
    <r>
      <rPr>
        <sz val="14"/>
        <rFont val="仿宋_GB2312"/>
        <family val="3"/>
      </rPr>
      <t>新建围墙：1958.60米；2、新建挡墙：1.1M高（117M长）、0.5M高（326M长）、1.0M高（436M长）、1.2M高（380M长）、1.5M高（231M长）、2.5M高（115M长）、2.0M高（64M长）；3、新建涵洞24M长（直径1.2M）；4、场地场平：挖方：6466.22立方米、填方13011.28立方米。5、新建大门2个。</t>
    </r>
    <r>
      <rPr>
        <b/>
        <sz val="14"/>
        <rFont val="仿宋_GB2312"/>
        <family val="3"/>
      </rPr>
      <t>群众受益：</t>
    </r>
    <r>
      <rPr>
        <sz val="14"/>
        <rFont val="仿宋_GB2312"/>
        <family val="3"/>
      </rPr>
      <t>1800余人。</t>
    </r>
    <r>
      <rPr>
        <b/>
        <sz val="14"/>
        <rFont val="仿宋_GB2312"/>
        <family val="3"/>
      </rPr>
      <t>经营主体：</t>
    </r>
    <r>
      <rPr>
        <sz val="14"/>
        <rFont val="仿宋_GB2312"/>
        <family val="3"/>
      </rPr>
      <t>唐加乡人民政府。</t>
    </r>
  </si>
  <si>
    <t>唐加乡</t>
  </si>
  <si>
    <t>1、附属设施的建设对环境带来的提升。本项目的建设对于唐加乡的风貌提升有着巨大的提升，而墨竹工卡县唐加乡的居民主要收入来源与外地游客，而风貌的提升有助于游客量的增加，间接得促进了当地居民的经济收入。2、因本项目大部分由当地人施工、供料，可解决部分工人工作，也可增加收入。</t>
  </si>
  <si>
    <t>已取得概算批复，目前在确定施工单位</t>
  </si>
  <si>
    <t>墨竹工卡县扎西岗乡朗杰林村1、2组水渠新建以工代赈项目</t>
  </si>
  <si>
    <t>扎西岗乡朗杰林村</t>
  </si>
  <si>
    <r>
      <t>必要性和可行性：</t>
    </r>
    <r>
      <rPr>
        <sz val="14"/>
        <rFont val="仿宋_GB2312"/>
        <family val="3"/>
      </rPr>
      <t>目前，灌区内的干渠均为无坝取水，现状渠道渗漏、淤积和坍塌现象严重。实施朗杰林村1、2组水渠新建以工代赈项目项目建设，扩大其生产能力，提高粮食产量，保障青稞等粮食供给、稳定粮食价格，可改善民生条件、切实提高农牧民生产生活水平、促进高原生态屏障建设，对墨竹工卡县农牧业发展起到举足轻重的地位和作用。</t>
    </r>
    <r>
      <rPr>
        <b/>
        <sz val="14"/>
        <rFont val="仿宋_GB2312"/>
        <family val="3"/>
      </rPr>
      <t>建设内容：</t>
    </r>
    <r>
      <rPr>
        <sz val="14"/>
        <rFont val="仿宋_GB2312"/>
        <family val="3"/>
      </rPr>
      <t>新建钢筋砼渠道5条共计4738m。分别为2144m、1680m、404m、276m、234m。水渠涵盖新建分水口共计62处,新建现浇过路涵8处共计48m。</t>
    </r>
    <r>
      <rPr>
        <b/>
        <sz val="14"/>
        <rFont val="仿宋_GB2312"/>
        <family val="3"/>
      </rPr>
      <t>运行主体：</t>
    </r>
    <r>
      <rPr>
        <sz val="14"/>
        <rFont val="仿宋_GB2312"/>
        <family val="3"/>
      </rPr>
      <t>墨竹工卡县水利局。</t>
    </r>
  </si>
  <si>
    <t>扎西岗乡人民政府</t>
  </si>
  <si>
    <t>经济效益：扩大其生产能力，提高粮食产量，保障青稞等粮食供给、稳定粮食价格，可改善民生条件、切实提高农牧民生产生活水平、带动当地群众就业；
社会效益：促进高原生态屏障建设，对墨竹工卡县农牧业发展起到举足轻重的地位和作用。</t>
  </si>
  <si>
    <t>墨竹工卡县扎西岗乡朗杰林村3、4组水渠新建以工代赈项目</t>
  </si>
  <si>
    <r>
      <t>必要性和可行性：</t>
    </r>
    <r>
      <rPr>
        <sz val="14"/>
        <rFont val="仿宋_GB2312"/>
        <family val="3"/>
      </rPr>
      <t>目前，灌区内的干渠均为无坝取水，现状渠道渗漏、淤积和坍塌现象严重。实施朗杰林村3、4组水渠新建以工代赈项目项目建设，扩大其生产能力，提高粮食产量，保障青稞等粮食供给、稳定粮食价格，可改善民生条件、切实提高农牧民生产生活水平、促进高原生态屏障建设，对墨竹工卡县农牧业发展起到举足轻重的地位和作用。</t>
    </r>
    <r>
      <rPr>
        <b/>
        <sz val="14"/>
        <rFont val="仿宋_GB2312"/>
        <family val="3"/>
      </rPr>
      <t>建设内容：</t>
    </r>
    <r>
      <rPr>
        <sz val="14"/>
        <rFont val="仿宋_GB2312"/>
        <family val="3"/>
      </rPr>
      <t>新建钢筋砼渠道2条共计4464m，其中：古朗干渠1条总长度2162m，色拉支渠1条总长度2302m。新建分水口共计83处,新建现浇过路涵11处共计66m。</t>
    </r>
    <r>
      <rPr>
        <b/>
        <sz val="14"/>
        <rFont val="仿宋_GB2312"/>
        <family val="3"/>
      </rPr>
      <t>运行主体：</t>
    </r>
    <r>
      <rPr>
        <sz val="14"/>
        <rFont val="仿宋_GB2312"/>
        <family val="3"/>
      </rPr>
      <t>墨竹工卡县水利局。</t>
    </r>
  </si>
  <si>
    <t>.83.09</t>
  </si>
  <si>
    <t>墨竹工卡县工卡镇工卡村水渠建设以工代赈项目</t>
  </si>
  <si>
    <t>工卡村</t>
  </si>
  <si>
    <r>
      <t>必要性：</t>
    </r>
    <r>
      <rPr>
        <sz val="14"/>
        <rFont val="仿宋_GB2312"/>
        <family val="3"/>
      </rPr>
      <t>工程的建设是当地农牧民群众发展生产、改善生活的迫切需要，优化水土资源、科学利用水资源将起到重要的作用。（1）是保证灌区用水需求，减少水资源浪费的需要（2）是解决当地群众生产生活的迫切需要（3）是巩固当地脱贫攻坚成果的需要（4）是乡村振兴战略实施的需要。产业项目经营主体：工卡村。</t>
    </r>
    <r>
      <rPr>
        <b/>
        <sz val="14"/>
        <rFont val="仿宋_GB2312"/>
        <family val="3"/>
      </rPr>
      <t>可行性</t>
    </r>
    <r>
      <rPr>
        <sz val="14"/>
        <rFont val="仿宋_GB2312"/>
        <family val="3"/>
      </rPr>
      <t>：工卡村水渠项目是一项民生水利工程，为调整农牧业生产结构，增加群众收入是灌区工程的中心和出发点，项目区域内从经济社会可持续发展出发。现渠道破损、渗漏严重，来水量不足，无法满足灌区作物的灌溉要求。</t>
    </r>
    <r>
      <rPr>
        <b/>
        <sz val="14"/>
        <rFont val="仿宋_GB2312"/>
        <family val="3"/>
      </rPr>
      <t>建设内容：</t>
    </r>
    <r>
      <rPr>
        <sz val="14"/>
        <rFont val="仿宋_GB2312"/>
        <family val="3"/>
      </rPr>
      <t>改建渠道2.429km,为混凝土结构渠道，新建建筑物18座，农桥4座、混凝土渡槽2座、节制分水闸7座、分水口3座、汇入口2座。</t>
    </r>
    <r>
      <rPr>
        <b/>
        <sz val="14"/>
        <rFont val="仿宋_GB2312"/>
        <family val="3"/>
      </rPr>
      <t>群众受益：</t>
    </r>
    <r>
      <rPr>
        <sz val="14"/>
        <rFont val="仿宋_GB2312"/>
        <family val="3"/>
      </rPr>
      <t>预计发放劳务报酬82.47万元，组织群众参与务工34人。</t>
    </r>
  </si>
  <si>
    <t>墨竹工卡县工卡镇格桑村以工代赈水渠建设以工代赈项目</t>
  </si>
  <si>
    <t>格桑村</t>
  </si>
  <si>
    <r>
      <t>必要性：</t>
    </r>
    <r>
      <rPr>
        <sz val="14"/>
        <rFont val="仿宋_GB2312"/>
        <family val="3"/>
      </rPr>
      <t>工程的建设是当地农牧民群众发展生产、改善生活的迫切需要，优化水土资源、科学利用水资源将起到重要的作用。（1）是保证灌区用水需求，减少水资源浪费的需要（2）是解决当地群众生产生活的迫切需要（3）是巩固当地脱贫攻坚成果的需要（4）是乡村振兴战略实施的需要。产业项目经营主体：格桑村。</t>
    </r>
    <r>
      <rPr>
        <b/>
        <sz val="14"/>
        <rFont val="仿宋_GB2312"/>
        <family val="3"/>
      </rPr>
      <t>可行性</t>
    </r>
    <r>
      <rPr>
        <sz val="14"/>
        <rFont val="仿宋_GB2312"/>
        <family val="3"/>
      </rPr>
      <t>：工卡村水渠项目是一项民生水利工程，为调整农牧业生产结构，增加群众收入是灌区工程的中心和出发点，项目区域内从经济社会可持续发展出发。现渠道破损、渗漏严重，来水量不足，无法满足灌区作物的灌溉要求。</t>
    </r>
    <r>
      <rPr>
        <b/>
        <sz val="14"/>
        <rFont val="仿宋_GB2312"/>
        <family val="3"/>
      </rPr>
      <t>建设内容：</t>
    </r>
    <r>
      <rPr>
        <sz val="14"/>
        <rFont val="仿宋_GB2312"/>
        <family val="3"/>
      </rPr>
      <t>改建渠道4.209km,其中ZQ维修改造渠道总长3.307km，1D维修改造总长0.5km，2D维修改造渠道总长0.672km。新建建筑物52座。</t>
    </r>
    <r>
      <rPr>
        <b/>
        <sz val="14"/>
        <rFont val="仿宋_GB2312"/>
        <family val="3"/>
      </rPr>
      <t>群众受益：</t>
    </r>
    <r>
      <rPr>
        <sz val="14"/>
        <rFont val="仿宋_GB2312"/>
        <family val="3"/>
      </rPr>
      <t>预计发放劳务报酬79万元，组织群众参与务工28人。</t>
    </r>
  </si>
  <si>
    <t>墨竹工卡县尼玛江热乡帮达村灌溉水渠以工代赈项目</t>
  </si>
  <si>
    <t>帮达村</t>
  </si>
  <si>
    <r>
      <t>必要性：</t>
    </r>
    <r>
      <rPr>
        <sz val="14"/>
        <rFont val="仿宋_GB2312"/>
        <family val="3"/>
      </rPr>
      <t>本工程的建设对当地水土资源开发建设，改善区域生态环境，改善农业灌溉条件、提高灌区综合生产能力，促进当地经济发展和社会进步具有重要意义。</t>
    </r>
    <r>
      <rPr>
        <b/>
        <sz val="14"/>
        <rFont val="仿宋_GB2312"/>
        <family val="3"/>
      </rPr>
      <t>可行性：</t>
    </r>
    <r>
      <rPr>
        <sz val="14"/>
        <rFont val="仿宋_GB2312"/>
        <family val="3"/>
      </rPr>
      <t>尼玛江热乡帮达村现有农田灌溉水渠为土渠且渗漏严重，用水季节严重影响农作物灌溉,影响了粮食产量。对原有农田灌溉土渠进行改造升级，目的是补齐公共农田水利基础设施短板，增加粮食产量，保障粮食安全。</t>
    </r>
    <r>
      <rPr>
        <b/>
        <sz val="14"/>
        <rFont val="仿宋_GB2312"/>
        <family val="3"/>
      </rPr>
      <t>建设内容：</t>
    </r>
    <r>
      <rPr>
        <sz val="14"/>
        <rFont val="仿宋_GB2312"/>
        <family val="3"/>
      </rPr>
      <t>新建钢筋混凝土干渠2757米，山洪渡槽2座，钢管渡槽1座，过路涵管1座。</t>
    </r>
    <r>
      <rPr>
        <b/>
        <sz val="14"/>
        <rFont val="仿宋_GB2312"/>
        <family val="3"/>
      </rPr>
      <t>群众受益：</t>
    </r>
    <r>
      <rPr>
        <sz val="14"/>
        <rFont val="仿宋_GB2312"/>
        <family val="3"/>
      </rPr>
      <t>在项目建设期间带动至少100名群众在项目点务工增收，发放劳动报酬不低于77.07万元，促进群众就地就业增收。</t>
    </r>
  </si>
  <si>
    <t>保障粮食安全，促进农牧民群众就地就业增收，有效改善其玛卡村农田水利基础设施，提高粮食产量。在项目建设期间带动至少100名群众在项目点务工增收，发放劳动报酬不低于77.07万元，促进群众就地就业增收。</t>
  </si>
  <si>
    <t>墨竹工卡县尼玛江热乡帮达村防洪水渠以工代赈项目</t>
  </si>
  <si>
    <r>
      <t>必要性：</t>
    </r>
    <r>
      <rPr>
        <sz val="14"/>
        <rFont val="仿宋_GB2312"/>
        <family val="3"/>
      </rPr>
      <t>本项目通过新建堤防，提高了岸坡抗冲刷能力，减小岸坡的水土流失，改善帮达村基础设施条件，提升防灾减灾能力，保障群众生命财产安全。</t>
    </r>
    <r>
      <rPr>
        <b/>
        <sz val="14"/>
        <rFont val="仿宋_GB2312"/>
        <family val="3"/>
      </rPr>
      <t>可行性：</t>
    </r>
    <r>
      <rPr>
        <sz val="14"/>
        <rFont val="仿宋_GB2312"/>
        <family val="3"/>
      </rPr>
      <t>河道现状基本无防洪设施，河道岸坡为土质岸坡，抗冲刷能力较差，经多年冲刷，岸坡多处垮塌严重，两岸天然草场面积不断减少，岸坡垮塌严重影响群众安全出行，对原有排水沟渠进行改造升级，目的是补齐公共基础设施短板，有效解决沟渠排水不畅问题。</t>
    </r>
    <r>
      <rPr>
        <b/>
        <sz val="14"/>
        <rFont val="仿宋_GB2312"/>
        <family val="3"/>
      </rPr>
      <t>建设内容：</t>
    </r>
    <r>
      <rPr>
        <sz val="14"/>
        <rFont val="仿宋_GB2312"/>
        <family val="3"/>
      </rPr>
      <t>新建堤防3段，总长1286米，其中右岸防洪堤648米，左岸一段防洪堤119米，左岸二段防洪堤519米。</t>
    </r>
    <r>
      <rPr>
        <b/>
        <sz val="14"/>
        <rFont val="仿宋_GB2312"/>
        <family val="3"/>
      </rPr>
      <t>群众受益：</t>
    </r>
    <r>
      <rPr>
        <sz val="14"/>
        <rFont val="仿宋_GB2312"/>
        <family val="3"/>
      </rPr>
      <t>在项目建设期间带动至少63名群众在项目点务工增收，发放劳动报酬不低于86.87万元，促进群众就地就业增收。</t>
    </r>
  </si>
  <si>
    <t>有效解决尼玛江热乡帮达村1组沟渠排水不畅问题，提高沟渠过流防洪排涝能力，促进农牧民群众就地就业增收，改善帮达村基础设施条件，提升防灾减灾能力.在项目建设期间带动至少63名群众在项目点务工增收，发放劳动报酬不低于86.87万元，促进群众就地就业增收。</t>
  </si>
  <si>
    <t>墨竹工卡县扎西岗乡吉古村水渠新建以工代赈项目</t>
  </si>
  <si>
    <t>吉古村</t>
  </si>
  <si>
    <r>
      <t>必要性和可行性：</t>
    </r>
    <r>
      <rPr>
        <sz val="14"/>
        <rFont val="仿宋_GB2312"/>
        <family val="3"/>
      </rPr>
      <t>吉古村为扎西岗乡主要粮食生产基地之一，由于取水、配水问题无法得到充分解决，缺水问题一直是制约当地农牧业生产发展的主要因素，这对当地粮食产量和牧草产量及质量的提高都有极大的限制。受自然条件的限制，现状工程范围内约350亩耕地很难得到有效灌溉，多年来一直不能稳产高产，亩产量始终维持在较低水平。因此，本次项目通过新建取水枢纽以及渠道衬砌、建设分水口等工程措施，提高灌区的取水、输配水功能来解决灌溉问题，改善当地农业生产条件和水利基础设施，提高水资源利用率和灌溉保证率。将吉古村耕地发展为优质的粮食生产基地，帮助吉古村村民脱贫致富。</t>
    </r>
    <r>
      <rPr>
        <b/>
        <sz val="14"/>
        <rFont val="仿宋_GB2312"/>
        <family val="3"/>
      </rPr>
      <t>建设内容：</t>
    </r>
    <r>
      <rPr>
        <sz val="14"/>
        <rFont val="仿宋_GB2312"/>
        <family val="3"/>
      </rPr>
      <t>新建钢筋混凝土引水渠一条 1718m（1.5*1.2)，拆除原有混凝土渠道689m，新建分水口11座，农桥2座。</t>
    </r>
    <r>
      <rPr>
        <b/>
        <sz val="14"/>
        <rFont val="仿宋_GB2312"/>
        <family val="3"/>
      </rPr>
      <t>运行主体：</t>
    </r>
    <r>
      <rPr>
        <sz val="14"/>
        <rFont val="仿宋_GB2312"/>
        <family val="3"/>
      </rPr>
      <t>墨竹工卡县水利局。</t>
    </r>
  </si>
  <si>
    <t>门巴乡德仲村宜居宜业和美乡村建设项目</t>
  </si>
  <si>
    <t>门巴乡德仲村</t>
  </si>
  <si>
    <r>
      <t>必要性：</t>
    </r>
    <r>
      <rPr>
        <sz val="14"/>
        <rFont val="仿宋_GB2312"/>
        <family val="3"/>
      </rPr>
      <t>本项目的建设，是“农村人居环境整治”项目传承和发展的需要；本项目的建设，是执行区域规划，完善区域建设的需要；本项目的建设，是改善人居环境，提升区域品质的需要。本项目的建设，是保护生态环境及传统民俗的需要。本项目的建设，是区域经济发展的需要。本项目的建设，是保障实施“美丽乡村·幸福家园”建设的需要。</t>
    </r>
    <r>
      <rPr>
        <b/>
        <sz val="14"/>
        <rFont val="仿宋_GB2312"/>
        <family val="3"/>
      </rPr>
      <t>可行性：</t>
    </r>
    <r>
      <rPr>
        <sz val="14"/>
        <rFont val="仿宋_GB2312"/>
        <family val="3"/>
      </rPr>
      <t>本项目为基础设施建设项目，受益人为德仲村全体村民，且项目建设能带动村民创收增收，村民建设意愿强烈，当地社会层面可行；本项目的建设符合当前建设美丽乡村、提升村庄人居环境要求，在政策上可行；本项目的建设实现了污水的统一收集处理，垃圾的收集处理，对村庄环境提升有重要作用，有利于环境保护，在环境保护方面可行；本项目建设投资为国家专项资金，目前该资金已落实，在资金方面可行；本项目为市政基础设施建设项目，建设技术成熟，不存在技术难点，在技术上可行。</t>
    </r>
    <r>
      <rPr>
        <b/>
        <sz val="14"/>
        <rFont val="仿宋_GB2312"/>
        <family val="3"/>
      </rPr>
      <t>建设内容：</t>
    </r>
    <r>
      <rPr>
        <sz val="14"/>
        <rFont val="仿宋_GB2312"/>
        <family val="3"/>
      </rPr>
      <t>道路工程、桥涵工程、给排水工程、照明工程及其它附属工程。其中新建主要、次要道路24000</t>
    </r>
    <r>
      <rPr>
        <sz val="14"/>
        <rFont val="宋体"/>
        <family val="0"/>
      </rPr>
      <t>㎡</t>
    </r>
    <r>
      <rPr>
        <sz val="14"/>
        <rFont val="仿宋_GB2312"/>
        <family val="3"/>
      </rPr>
      <t>、防护挡墙750m、排水边沟3600m、圆管涵4座、盖板涵1座；新建排水管线6800m、检查井280座、化粪池8座、污水处理设施1套（100立方米/天）；新建照明路灯119盏；新建垃圾收集站9处，改造面积5000</t>
    </r>
    <r>
      <rPr>
        <sz val="14"/>
        <rFont val="宋体"/>
        <family val="0"/>
      </rPr>
      <t>㎡</t>
    </r>
    <r>
      <rPr>
        <sz val="14"/>
        <rFont val="仿宋_GB2312"/>
        <family val="3"/>
      </rPr>
      <t>。</t>
    </r>
    <r>
      <rPr>
        <b/>
        <sz val="14"/>
        <rFont val="仿宋_GB2312"/>
        <family val="3"/>
      </rPr>
      <t>群众受益：</t>
    </r>
    <r>
      <rPr>
        <sz val="14"/>
        <rFont val="仿宋_GB2312"/>
        <family val="3"/>
      </rPr>
      <t>德仲村全体村民96户，415人。</t>
    </r>
  </si>
  <si>
    <t>经济效益：随着项目建设资金的投入，可有效带动当地居民就业，为当地居民增收创收，促进当地经济增长，同时能够促进当地旅游业、服务业的发展。环境效益：宜居乡村、和美乡村项目的创建坚持以保护生态环境为前提，本项目的建设能够实现垃圾、污水统一收集与处理，可以有效的改善当地居民的生活环境和生态环境。</t>
  </si>
  <si>
    <t>正在立项</t>
  </si>
  <si>
    <t>扎雪乡塔杰村宜居宜业和美乡村建设项目</t>
  </si>
  <si>
    <t>扎雪乡塔杰村</t>
  </si>
  <si>
    <r>
      <t>必要性：</t>
    </r>
    <r>
      <rPr>
        <sz val="14"/>
        <rFont val="仿宋_GB2312"/>
        <family val="3"/>
      </rPr>
      <t>本项目的建设，是“农村人居环境整治”项目传承和发展的需要；本项目的建设，是执行区域规划，完善区域建设的需要；本项目的建设，是改善人居环境，提升区域品质的需要。本项目的建设，是保护生态环境及传统民俗的需要。本项目的建设，是区域经济发展的需要。本项目的建设，是保障实施“美丽乡村·幸福家园”建设的需要。</t>
    </r>
    <r>
      <rPr>
        <b/>
        <sz val="14"/>
        <rFont val="仿宋_GB2312"/>
        <family val="3"/>
      </rPr>
      <t>可行性：</t>
    </r>
    <r>
      <rPr>
        <sz val="14"/>
        <rFont val="仿宋_GB2312"/>
        <family val="3"/>
      </rPr>
      <t>本项目的实施可提升当地村民的生活品质，改善村民的出行需求，改变村庄卫生状况和配套设施。</t>
    </r>
    <r>
      <rPr>
        <b/>
        <sz val="14"/>
        <rFont val="仿宋_GB2312"/>
        <family val="3"/>
      </rPr>
      <t>建设内容：</t>
    </r>
    <r>
      <rPr>
        <sz val="14"/>
        <rFont val="仿宋_GB2312"/>
        <family val="3"/>
      </rPr>
      <t>道路改造20公里、雨污水排水管网8公里，公共卫生间3个、垃圾收集站3座等。</t>
    </r>
    <r>
      <rPr>
        <b/>
        <sz val="14"/>
        <rFont val="仿宋_GB2312"/>
        <family val="3"/>
      </rPr>
      <t>群众受益：</t>
    </r>
    <r>
      <rPr>
        <sz val="14"/>
        <rFont val="仿宋_GB2312"/>
        <family val="3"/>
      </rPr>
      <t>本项目的建设直接受益群众包含塔杰村1、2、3、4组197户1003人</t>
    </r>
  </si>
  <si>
    <t>社会效益：随着项目地的基础设施建设与运营，可提高当地社会服务水平，从而进一步提高当地居民的生活质量，不断提升人民群众的获得感、幸福感和安全感</t>
  </si>
  <si>
    <t>“农牧民新风貌”积分兑现超市建设项目</t>
  </si>
  <si>
    <t>各乡镇</t>
  </si>
  <si>
    <r>
      <t>建设内容：</t>
    </r>
    <r>
      <rPr>
        <sz val="14"/>
        <rFont val="仿宋_GB2312"/>
        <family val="3"/>
      </rPr>
      <t>购买商品货架、电脑等。可行性及必要性：利用积分制度让群众进行积分兑现商品，增加群众积极性。</t>
    </r>
    <r>
      <rPr>
        <b/>
        <sz val="14"/>
        <rFont val="仿宋_GB2312"/>
        <family val="3"/>
      </rPr>
      <t>涉及村：</t>
    </r>
    <r>
      <rPr>
        <sz val="14"/>
        <rFont val="仿宋_GB2312"/>
        <family val="3"/>
      </rPr>
      <t>工卡镇塔巴村、 工卡镇工卡村、扎雪乡格老窝村、扎西岗乡仁青林村；扎西岗乡斯布村、尼玛江热乡宗雪村、门巴乡仁多岗村、日多乡怎村、扎雪乡扎雪村；工卡镇格桑村、尼玛江热乡帮达村、扎西岗乡巴洛村</t>
    </r>
  </si>
  <si>
    <t>为进一步激发农牧民群众参乡村活动的积极性，主动改变生活方式，积极投身到美丽乡村建设中来。同时宣传爱护环境、健康生活，增强居民的环保意识。</t>
  </si>
  <si>
    <t>正在办理前置手续</t>
  </si>
  <si>
    <t>七、尼木县</t>
  </si>
  <si>
    <t>尼木县卡如乡</t>
  </si>
  <si>
    <t>尼木县建档立卡藏鸡标准化养殖基地提升改造项目</t>
  </si>
  <si>
    <t>卡如乡卡如村</t>
  </si>
  <si>
    <r>
      <t>必要性：</t>
    </r>
    <r>
      <rPr>
        <sz val="14"/>
        <rFont val="仿宋_GB2312"/>
        <family val="3"/>
      </rPr>
      <t>一是防灾减灾能力显著提升，山洪泥石流威胁基本解除，厂房设施和藏鸡安全得到有效保障。二是基地环境保护水平大幅提高。场区排水问题解决后，场区雨污分流得以全面实现，污水处理设施利用率大幅提升，环境亲和力上升。</t>
    </r>
    <r>
      <rPr>
        <b/>
        <sz val="14"/>
        <rFont val="仿宋_GB2312"/>
        <family val="3"/>
      </rPr>
      <t>可行性：</t>
    </r>
    <r>
      <rPr>
        <sz val="14"/>
        <rFont val="仿宋_GB2312"/>
        <family val="3"/>
      </rPr>
      <t>该项目已通过设计和地灾评估。</t>
    </r>
    <r>
      <rPr>
        <b/>
        <sz val="14"/>
        <rFont val="仿宋_GB2312"/>
        <family val="3"/>
      </rPr>
      <t>建设内容：</t>
    </r>
    <r>
      <rPr>
        <sz val="14"/>
        <rFont val="仿宋_GB2312"/>
        <family val="3"/>
      </rPr>
      <t>a、尼木县建档立卡藏鸡标准化养殖基地提升改造项目（水利部分）建设内容如下：排洪渠1038m，其中排洪明渠（钢筋混凝土结构）522.8m，排洪管道（混凝土管）515.2m，八字墙279.8m，截水沟（钢筋混凝土结构）319.5m，新建渠道栏杆1045.60m，新建涵洞1座。b、原有围墙拆除367.90米；新建围墙367.90米。</t>
    </r>
    <r>
      <rPr>
        <b/>
        <sz val="14"/>
        <rFont val="仿宋_GB2312"/>
        <family val="3"/>
      </rPr>
      <t>群众受益：</t>
    </r>
    <r>
      <rPr>
        <sz val="14"/>
        <rFont val="仿宋_GB2312"/>
        <family val="3"/>
      </rPr>
      <t>带动16户群众稳定就业。</t>
    </r>
    <r>
      <rPr>
        <b/>
        <sz val="14"/>
        <rFont val="仿宋_GB2312"/>
        <family val="3"/>
      </rPr>
      <t>项目经营主体：</t>
    </r>
    <r>
      <rPr>
        <sz val="14"/>
        <rFont val="仿宋_GB2312"/>
        <family val="3"/>
      </rPr>
      <t>尼木县卡如乡加纳日绿色农业发展农牧民专业合作社。</t>
    </r>
  </si>
  <si>
    <t>尼木县乡村振兴局</t>
  </si>
  <si>
    <t>项目建成后，尼木县建档立卡藏鸡标准化养殖基地环境得到改善、增收渠道增加，生活水平不断提高，且养殖基地面貌改造提升带来的生态产业发展，可以吸引更多的客商投资，促进产业结构升级，拉动就业人数增加和农民收入增加。该项目预计年均实现收益20万元,带动16户72人、其中脱贫户8户30人。</t>
  </si>
  <si>
    <t>正在办理转建手续，预计九月三十日之前完成。其他前置手续完成。</t>
  </si>
  <si>
    <t>尼木县续迈乡续迈村</t>
  </si>
  <si>
    <t>尼木县续迈村农机修理一体化厂房建设项目</t>
  </si>
  <si>
    <t>续迈乡续迈村</t>
  </si>
  <si>
    <r>
      <t>项目建设规模：</t>
    </r>
    <r>
      <rPr>
        <sz val="14"/>
        <rFont val="仿宋_GB2312"/>
        <family val="3"/>
      </rPr>
      <t>新建库房1栋，建筑面积995.44平方米；附属工程：新建道路硬化地面273.95平方米；新建大门一项；拆除建筑面积631.44平方米，拆除围墙119.30米；拆除面积1059.45平方米。</t>
    </r>
  </si>
  <si>
    <t>本项目的建设能够解决农机停放难的问题，利用村内空地，建设一座农机厂房，对各类农机具进行集中停放、统一管理，规范农机停放标准，加强农机的保养维护水平，延长农机使用寿命，提升合作社抢种抢收的服务能力和水平，创造更高的经济效益。以上财务分析表明，项目建成进入正常年份后，项目的经营收入能够覆盖经营成本，项目能够正常运营。有一定的财务生存能力，项目财务评价可行。项目运营期间，年均利润36万元，投资回收期13.74年，本项目投资回收期较短。因此，本项目具有一定的盈利能力，风险较小，财务评价可行。该项目预计年均实现收益60万元,带动20户82人、其中脱贫户14户64人。</t>
  </si>
  <si>
    <t>前置手续已完成</t>
  </si>
  <si>
    <t>尼木县续迈乡</t>
  </si>
  <si>
    <t>尼木县保障生猪产业项目运营安全整治工程</t>
  </si>
  <si>
    <t>续迈乡尼续村</t>
  </si>
  <si>
    <r>
      <t>必要性：</t>
    </r>
    <r>
      <rPr>
        <sz val="14"/>
        <rFont val="仿宋_GB2312"/>
        <family val="3"/>
      </rPr>
      <t>续迈乡现有养殖场由于没有完整的防洪设施，每到洪水季节养殖场上游冲沟段洪水泛滥，养殖场的安全存在洪水冲毁的安全隐患，给当地人民群众财产和生命安全带来了严重的危害。本工程的建设，将保障防护区内养殖场经济发展和社会稳定，并可有效防止水土流失，改善区域生态环境。提高防洪能力是非常必要的，也符合乡发展对防洪能力的要求。</t>
    </r>
    <r>
      <rPr>
        <b/>
        <sz val="14"/>
        <rFont val="仿宋_GB2312"/>
        <family val="3"/>
      </rPr>
      <t>可行性：</t>
    </r>
    <r>
      <rPr>
        <sz val="14"/>
        <rFont val="仿宋_GB2312"/>
        <family val="3"/>
      </rPr>
      <t>本项目现状两岸多为覆盖层岸坡，基本由砂砾卵层夹漂石组成，坡度陡、稳定性差，经常出现岸坡掏刷、垮塌现象，冲沟主河道游荡导致岸线后退，汛期冲沟洪水对下游养猪场存在较大安全隐患，故本次需要新建挡土墙保护冲沟下游养猪场。</t>
    </r>
    <r>
      <rPr>
        <b/>
        <sz val="14"/>
        <rFont val="仿宋_GB2312"/>
        <family val="3"/>
      </rPr>
      <t>建设内容：</t>
    </r>
    <r>
      <rPr>
        <sz val="14"/>
        <rFont val="仿宋_GB2312"/>
        <family val="3"/>
      </rPr>
      <t>防泥石流设施 1973 米含(砂卵砾石开挖 31252.52 立方米，砂卵砾石回填(利用开挖料)18556.07 立方米，边坡清理 15675.00立方米,M7.5浆砌块石 13521.30 立方米，铅丝石笼护脚 1829.97立方米，抛石回填 (粒径20~30cm)884.00 立方米，沥青木板
1355.13 平方米，DN1000 预制混凝土涵管 (长 2m)2.00 根，下河梯步M7.5浆砌石7.62 平方米，PVC 排水管(5cm)934,81米反滤包658.00个)草籽90.26 千克，网围栏拆除及恢复790.36米;临时房屋建筑工程含(临时仓库 100.00平方米，临时生活区100.00 平方米) 。</t>
    </r>
    <r>
      <rPr>
        <b/>
        <sz val="14"/>
        <rFont val="仿宋_GB2312"/>
        <family val="3"/>
      </rPr>
      <t>群众受益：</t>
    </r>
    <r>
      <rPr>
        <sz val="14"/>
        <rFont val="仿宋_GB2312"/>
        <family val="3"/>
      </rPr>
      <t>在项目建设期间为当地群众提供就近就便增加劳务收入，项目建成后养猪场收益分红给当地群众。</t>
    </r>
    <r>
      <rPr>
        <b/>
        <sz val="14"/>
        <rFont val="仿宋_GB2312"/>
        <family val="3"/>
      </rPr>
      <t>项目经营主体：</t>
    </r>
    <r>
      <rPr>
        <sz val="14"/>
        <rFont val="仿宋_GB2312"/>
        <family val="3"/>
      </rPr>
      <t>续迈乡尼续村。</t>
    </r>
  </si>
  <si>
    <t>尼木县县农业农村局</t>
  </si>
  <si>
    <t>项目的实施将主要任务是对养猪场上游冲沟下进行治理，防止汛期冲沟水流对养猪场进行冲刷，保护100亩新建养猪场免受洪水威胁。保护对象为100亩养猪场。该项目带动24户89人、其中脱贫户14户69人。</t>
  </si>
  <si>
    <t>尼木县普松乡</t>
  </si>
  <si>
    <t>尼木县普松乡如白村藏鸡养殖基地配套产业道路工程</t>
  </si>
  <si>
    <t>普松乡如白村</t>
  </si>
  <si>
    <r>
      <t>必要性：</t>
    </r>
    <r>
      <rPr>
        <sz val="14"/>
        <rFont val="仿宋_GB2312"/>
        <family val="3"/>
      </rPr>
      <t>本项目因前期资金不足，暂未配套产业路，如今弊端日益显现，鸡蛋运输过程中破损率较高，该项目的实施，将大幅改善本路段的交通运输条件，提高道路通行能力和服务水平，这对于完善区域路网、助力经济发展、巩固脱贫成果、加快乡村振兴、改善人居环境、加强民族团结都有十分重要的建设意义。</t>
    </r>
    <r>
      <rPr>
        <b/>
        <sz val="14"/>
        <rFont val="仿宋_GB2312"/>
        <family val="3"/>
      </rPr>
      <t>可行性：</t>
    </r>
    <r>
      <rPr>
        <sz val="14"/>
        <rFont val="仿宋_GB2312"/>
        <family val="3"/>
      </rPr>
      <t>本项目是拉萨市、尼木县交通基础设施建设的重要组成部分,同时兼有农村公路、扶贫公路和产业配套道路的功能特点，立项阶段已充分考虑到经济建设和社会发展的双重需要，2022年5月运营至今，总收入达280万元，故本项目的建设是十分必要且紧迫的。</t>
    </r>
    <r>
      <rPr>
        <b/>
        <sz val="14"/>
        <rFont val="仿宋_GB2312"/>
        <family val="3"/>
      </rPr>
      <t>建设内容：</t>
    </r>
    <r>
      <rPr>
        <sz val="14"/>
        <rFont val="仿宋_GB2312"/>
        <family val="3"/>
      </rPr>
      <t>路基工程3.338 千米;路面工程3.338千米;桥梁涵洞工程 1项;交叉工程2处;交通工程及沿线设施3.338千米。</t>
    </r>
    <r>
      <rPr>
        <b/>
        <sz val="14"/>
        <rFont val="仿宋_GB2312"/>
        <family val="3"/>
      </rPr>
      <t>群众受益：</t>
    </r>
    <r>
      <rPr>
        <sz val="14"/>
        <rFont val="仿宋_GB2312"/>
        <family val="3"/>
      </rPr>
      <t>该项目已吸纳当地群众就业13人</t>
    </r>
    <r>
      <rPr>
        <b/>
        <sz val="14"/>
        <rFont val="仿宋_GB2312"/>
        <family val="3"/>
      </rPr>
      <t>。产业项目经营主体：</t>
    </r>
    <r>
      <rPr>
        <sz val="14"/>
        <rFont val="仿宋_GB2312"/>
        <family val="3"/>
      </rPr>
      <t>普松乡如白村。</t>
    </r>
  </si>
  <si>
    <t>尼木县农业农村局</t>
  </si>
  <si>
    <t>该路段地质灾害频发，经常导致道路中断，甚至危及驾乘人员的生命安全，严重影响了当地生产生活物资的正常运输和人民群众的安全出行、本项目作为尼木县普松乡如白村藏鸡养殖基地唯一通道，对其进行改造升级，将大幅改善本路段的交通运输条件，提高道路通行能力和服务水平，这对于推进农牧业结构调整、助力经济发展、巩固脱贫成果、加快乡村振兴、改善养殖基地运输条件及人居环境。该项目带动29户109人、其中脱贫户10户35人。</t>
  </si>
  <si>
    <t>尼木县尼木乡</t>
  </si>
  <si>
    <t>尼木县标准化牦牛短期育肥基地尼木乡分厂扩建项目</t>
  </si>
  <si>
    <t>尼木乡日措村</t>
  </si>
  <si>
    <r>
      <t>必要性：</t>
    </r>
    <r>
      <rPr>
        <sz val="14"/>
        <rFont val="仿宋_GB2312"/>
        <family val="3"/>
      </rPr>
      <t>西藏自治区、拉萨市、尼木县为推动高海拔地区牦牛产业规模化、集约化发展，创新思路，深入推进农牧业供给侧结构性改革，转变畜牧业生产发展方式，持续推进牦牛育肥工作，提升牦牛养殖技术水平，着力促进牦牛产业提质增效，改变过去管理粗放、效益不佳的现状，促使农牧民群众脱贫致富。</t>
    </r>
    <r>
      <rPr>
        <b/>
        <sz val="14"/>
        <rFont val="仿宋_GB2312"/>
        <family val="3"/>
      </rPr>
      <t>可行性：</t>
    </r>
    <r>
      <rPr>
        <sz val="14"/>
        <rFont val="仿宋_GB2312"/>
        <family val="3"/>
      </rPr>
      <t>高原牦牛育肥销售经营良好，市场广阔，具有较好的发展前景，尼木乡牦牛育肥基地自运营以来出栏多，收益群众多，现需扩大养殖规模。</t>
    </r>
    <r>
      <rPr>
        <b/>
        <sz val="14"/>
        <rFont val="仿宋_GB2312"/>
        <family val="3"/>
      </rPr>
      <t>建设内容：</t>
    </r>
    <r>
      <rPr>
        <sz val="14"/>
        <rFont val="仿宋_GB2312"/>
        <family val="3"/>
      </rPr>
      <t>新建育肥牛舍、干草仓库、精饲料仓库、青储仓库，购买育肥牛400头。</t>
    </r>
    <r>
      <rPr>
        <b/>
        <sz val="14"/>
        <rFont val="仿宋_GB2312"/>
        <family val="3"/>
      </rPr>
      <t>群众受益：</t>
    </r>
    <r>
      <rPr>
        <sz val="14"/>
        <rFont val="仿宋_GB2312"/>
        <family val="3"/>
      </rPr>
      <t>在项目建设期间工为当地群众提供就近就便增加劳务增收，项目建成后养牛场收益分红给当地群众。</t>
    </r>
    <r>
      <rPr>
        <b/>
        <sz val="14"/>
        <rFont val="仿宋_GB2312"/>
        <family val="3"/>
      </rPr>
      <t>产业项目经营主体：</t>
    </r>
    <r>
      <rPr>
        <sz val="14"/>
        <rFont val="仿宋_GB2312"/>
        <family val="3"/>
      </rPr>
      <t>尼木乡日措村。</t>
    </r>
  </si>
  <si>
    <t>高原牦牛育肥销售经营良好，市场广阔，具有较好的发展前景，尼木乡牦牛育肥基地自运营以来出栏多，收益群众多，现需扩大养殖规模。该项目预计年均实现收益25万元,带动62户301人、其中脱贫户41户173人。</t>
  </si>
  <si>
    <t>尼木县</t>
  </si>
  <si>
    <t>尼木县老旧温室改造提升工程（二期）</t>
  </si>
  <si>
    <t>日措村、巴古村、如白村、吞弥农业园区等</t>
  </si>
  <si>
    <r>
      <t>必要性：</t>
    </r>
    <r>
      <rPr>
        <sz val="14"/>
        <rFont val="仿宋_GB2312"/>
        <family val="3"/>
      </rPr>
      <t>温室改造工程属于一种密集型的产业。它能够不受外界天气的影响，直接在土地上面让其能够有更好的收益。在土地上面让其能够有更好的收益。现在我们，面临的问题正好是人口加剧，所以粮食和农作物是不够用的。温室改造工程可以在一定程度上缓解这种压力。所以说发展温室改造工程是十分有必要的。</t>
    </r>
    <r>
      <rPr>
        <b/>
        <sz val="14"/>
        <rFont val="仿宋_GB2312"/>
        <family val="3"/>
      </rPr>
      <t>可行性：</t>
    </r>
    <r>
      <rPr>
        <sz val="14"/>
        <rFont val="仿宋_GB2312"/>
        <family val="3"/>
      </rPr>
      <t>旧棚老化破损问题严重，棚体结构导致棚内采光不好，严重影响作物生长。并且土地利用率低，土壤污染，存在诸多问题，需要改良。对老旧大棚进行改造升级，目的是补齐温室大棚基础设施短板，增强大棚抗风险能力，提升大棚产值效益。</t>
    </r>
    <r>
      <rPr>
        <b/>
        <sz val="14"/>
        <rFont val="仿宋_GB2312"/>
        <family val="3"/>
      </rPr>
      <t>建设内容：</t>
    </r>
    <r>
      <rPr>
        <sz val="14"/>
        <rFont val="仿宋_GB2312"/>
        <family val="3"/>
      </rPr>
      <t>为全县温室大棚进行维修改造，对部分无法满足使用需求的温室进行重建，对个别满足条件的乡村新建温室，购置相关物资及设备。</t>
    </r>
    <r>
      <rPr>
        <b/>
        <sz val="14"/>
        <rFont val="仿宋_GB2312"/>
        <family val="3"/>
      </rPr>
      <t>群众受益：</t>
    </r>
    <r>
      <rPr>
        <sz val="14"/>
        <rFont val="仿宋_GB2312"/>
        <family val="3"/>
      </rPr>
      <t>在项目建设期间工为当地群众提供就近就便增加劳务增收，项目建成后大棚收益分红给当地群众。</t>
    </r>
    <r>
      <rPr>
        <b/>
        <sz val="14"/>
        <rFont val="仿宋_GB2312"/>
        <family val="3"/>
      </rPr>
      <t>产业项目经营主体：</t>
    </r>
    <r>
      <rPr>
        <sz val="14"/>
        <rFont val="仿宋_GB2312"/>
        <family val="3"/>
      </rPr>
      <t>日措村、巴古村、如白村、吞弥农业园区等。</t>
    </r>
  </si>
  <si>
    <t>改建</t>
  </si>
  <si>
    <t>为尼木乡、塔荣镇、普松乡、吞弥农业园区温室够有更好的收益。对目前面临的问题正好是人口加剧，所以粮食和农作物是不够用的。温室改造工程可以在一定程度上缓解这种压力。所以说发展温室改造工程是十分有必要的。该项目预计年均实现收益60万元,带动18户84人、其中脱贫户13户51人。</t>
  </si>
  <si>
    <t>尼木帕古乡</t>
  </si>
  <si>
    <t>尼木县帕古乡牲畜品种改良项目</t>
  </si>
  <si>
    <t>帕古乡（帕古村、彭岗村）</t>
  </si>
  <si>
    <r>
      <t>必要性：</t>
    </r>
    <r>
      <rPr>
        <sz val="14"/>
        <rFont val="仿宋_GB2312"/>
        <family val="3"/>
      </rPr>
      <t>帕古乡现有本地奶牛体格小，奶产量少，影响着农民增收和生活质量，加之本地奶牛数量多直接影响着我乡草畜平衡，进而引进优质奶牛势在必行。</t>
    </r>
    <r>
      <rPr>
        <b/>
        <sz val="14"/>
        <rFont val="仿宋_GB2312"/>
        <family val="3"/>
      </rPr>
      <t>可行性：</t>
    </r>
    <r>
      <rPr>
        <sz val="14"/>
        <rFont val="仿宋_GB2312"/>
        <family val="3"/>
      </rPr>
      <t>结合我乡畜牧业发展现状和农牧民对优质奶牛的重视度，目前有16户自行出资购买了优质；2023年年初帕古乡人民政府经摸底排查有230户愿意出栏3头本地奶牛，换取1头优质奶牛。</t>
    </r>
    <r>
      <rPr>
        <b/>
        <sz val="14"/>
        <rFont val="仿宋_GB2312"/>
        <family val="3"/>
      </rPr>
      <t>建设内容：</t>
    </r>
    <r>
      <rPr>
        <sz val="14"/>
        <rFont val="仿宋_GB2312"/>
        <family val="3"/>
      </rPr>
      <t>该项目为庭院经济项目，为加快推进牲畜品种改良与推广工作，促进畜牧业持续健康发展，提高农牧民群众对畜种改良工作的思想认识，为进一步促进我乡草蓄平衡，帕古乡拟实施出栏3头本地奶牛发放1头优质奶牛项目，预购买150头优质奶牛。</t>
    </r>
    <r>
      <rPr>
        <b/>
        <sz val="14"/>
        <rFont val="仿宋_GB2312"/>
        <family val="3"/>
      </rPr>
      <t>群众受益：</t>
    </r>
    <r>
      <rPr>
        <sz val="14"/>
        <rFont val="仿宋_GB2312"/>
        <family val="3"/>
      </rPr>
      <t>预计收益150户，750人，其中建档立卡脱贫户168户，782人。</t>
    </r>
    <r>
      <rPr>
        <b/>
        <sz val="14"/>
        <rFont val="仿宋_GB2312"/>
        <family val="3"/>
      </rPr>
      <t>产业项目经营主体：</t>
    </r>
    <r>
      <rPr>
        <sz val="14"/>
        <rFont val="仿宋_GB2312"/>
        <family val="3"/>
      </rPr>
      <t>帕古村；彭岗村。</t>
    </r>
  </si>
  <si>
    <t>帕古乡</t>
  </si>
  <si>
    <t>由于受传统的畜牧业生产方式的影响，畜牧业生产经营粗放，加之对草场资源的掠夺性利用，不久的将来当地草场存在严重退化，生产能力降低，草畜矛盾日益突出等隐患。因此，我乡结合本乡实际，因地制宜，拟实施出栏或出售3头本地奶牛，发放1头优质奶牛的畜种改良项目，以此加快推动畜种改良工作，增加农牧民收入。同时，保护和恢复草原生态环境，实现畜牧业的可持续发展。该项目预计年均实现收益20万元,带动150户750人、其中脱贫户168户782人。</t>
  </si>
  <si>
    <t>该项目为采购项目，正在办理采购手续</t>
  </si>
  <si>
    <t>尼木县续迈乡牲畜品种改良项目</t>
  </si>
  <si>
    <r>
      <t>必要性：</t>
    </r>
    <r>
      <rPr>
        <sz val="13"/>
        <rFont val="仿宋_GB2312"/>
        <family val="3"/>
      </rPr>
      <t xml:space="preserve"> 1.提高奶牛产量和品质：通过奶牛品种改良，可以有效地提高奶牛的产奶量和奶品质，满足市场需求，同时也可以增加农民收入和地方经济收入。
2. 促进畜牧业转型升级：奶牛养殖是我国畜牧业的一大主要产业，但是传统养殖方式存在许多问题，如效率低下、疫病风险高等。通过奶牛品种改良，可以推进畜牧业转型升级，提高养殖效率和产品质量，促进产业升级和发展。
3. 适应市场需求变化：随着人们生活水平的提高，对奶制品的需求也在不断增加，同时对品质的要求也越来越高。通过奶牛品种改良，可以适应市场需求变化，提高产品竞争力。</t>
    </r>
    <r>
      <rPr>
        <b/>
        <sz val="13"/>
        <rFont val="仿宋_GB2312"/>
        <family val="3"/>
      </rPr>
      <t>可行性：</t>
    </r>
    <r>
      <rPr>
        <sz val="13"/>
        <rFont val="仿宋_GB2312"/>
        <family val="3"/>
      </rPr>
      <t>1.市场需求：奶牛养殖是我国畜牧业的一大主要产业，随着人们生活水平的提高，对奶制品的需求也在不断增加。通过奶牛品质改良，可以提高奶牛的产奶量和质量，满足市场需求，同时也可以增加农民收入和地方经济收。2. 环境保护：通过奶牛品质改良，可以提高奶牛的健康水平，减少疫病的发生和传播，从而保护环境和公共卫生。
3. 社会效益：奶牛品质改良可以促进农村经济发展，增加农民收入，提高农民生活质量，同时也可以带动相关产业的发展，增加就业机会。</t>
    </r>
    <r>
      <rPr>
        <b/>
        <sz val="13"/>
        <rFont val="仿宋_GB2312"/>
        <family val="3"/>
      </rPr>
      <t>建设内容：</t>
    </r>
    <r>
      <rPr>
        <sz val="13"/>
        <rFont val="仿宋_GB2312"/>
        <family val="3"/>
      </rPr>
      <t>该项目为庭经济项目。每户购置一头黑白花奶牛及配套饲料购买，项目可行性研究：针对牛奶和酸奶作为当地群众的生活必须品，养牛也是传统的养殖技术，增加产奶量是唯一的增收渠道，今年以续迈村为试点，尽量淘汰现有的本地牛一方面控制总量，提升质量达到草畜平衡的要求二方面增加了产奶量。</t>
    </r>
    <r>
      <rPr>
        <b/>
        <sz val="13"/>
        <rFont val="仿宋_GB2312"/>
        <family val="3"/>
      </rPr>
      <t>群众受益：</t>
    </r>
    <r>
      <rPr>
        <sz val="13"/>
        <rFont val="仿宋_GB2312"/>
        <family val="3"/>
      </rPr>
      <t>920户4100人。</t>
    </r>
    <r>
      <rPr>
        <b/>
        <sz val="13"/>
        <rFont val="仿宋_GB2312"/>
        <family val="3"/>
      </rPr>
      <t>产业项目经营主体：</t>
    </r>
    <r>
      <rPr>
        <sz val="13"/>
        <rFont val="仿宋_GB2312"/>
        <family val="3"/>
      </rPr>
      <t>尼木县续迈乡。</t>
    </r>
  </si>
  <si>
    <t>续迈乡</t>
  </si>
  <si>
    <t>针对牛奶和酸奶作为当地群众的生活必须品，养牛也是传统的养殖技术，增加产奶量是唯一的增收渠道，今年以续迈村为试点，尽量淘汰现有的本地牛一方面控制总量，提升质量达到草畜平衡的要求二方面增加了产奶量。该项目预计年均实现收益20万元,带动1020户4751人、其中脱贫户287户1094人。</t>
  </si>
  <si>
    <t>尼木县麻江乡</t>
  </si>
  <si>
    <t>尼木县麻江乡达琼村琼穆岗嘎旅游民宿建设项目</t>
  </si>
  <si>
    <t>麻江乡达琼村</t>
  </si>
  <si>
    <r>
      <t>必要性：</t>
    </r>
    <r>
      <rPr>
        <sz val="14"/>
        <rFont val="仿宋_GB2312"/>
        <family val="3"/>
      </rPr>
      <t>目前达琼村无支柱产业项目，待项目建成后。带动群众增收，辐射带动麻江乡琼穆岗嘎雪山景区旅游，有着至关重要的作用。</t>
    </r>
    <r>
      <rPr>
        <b/>
        <sz val="14"/>
        <rFont val="仿宋_GB2312"/>
        <family val="3"/>
      </rPr>
      <t>可行性：</t>
    </r>
    <r>
      <rPr>
        <sz val="14"/>
        <rFont val="仿宋_GB2312"/>
        <family val="3"/>
      </rPr>
      <t>尼木县麻江乡达琼村琼穆岗嘎旅游民宿建设工程严格按照土地管理法律法规和《国务院关于深化改革严格土地管理的决定》（国发〔2004〕28号）、国土资源部《建设项目用地预审管理办法》（国土资源部第42号令）、《关于完善农用地转用和土地征收审查报批工作的意见》（国土资发〔2004〕237号）能够按照有关规定办理用地报批手续。</t>
    </r>
    <r>
      <rPr>
        <b/>
        <sz val="14"/>
        <rFont val="仿宋_GB2312"/>
        <family val="3"/>
      </rPr>
      <t>建设内容：</t>
    </r>
    <r>
      <rPr>
        <sz val="14"/>
        <rFont val="仿宋_GB2312"/>
        <family val="3"/>
      </rPr>
      <t>在达琼村道班对面，紧靠303省道，改建老村委建设民宿，配备20套客房，并且提供餐饮，铺设给排水管道并做保暖，服务对象主要为往返于拉萨至日喀则的货车司机、游客等人员，民宿内售卖土特产，带动群众增收，辐射带动麻江乡琼穆岗嘎雪山景区旅游。</t>
    </r>
    <r>
      <rPr>
        <b/>
        <sz val="14"/>
        <rFont val="仿宋_GB2312"/>
        <family val="3"/>
      </rPr>
      <t>群众受益：</t>
    </r>
    <r>
      <rPr>
        <sz val="14"/>
        <rFont val="仿宋_GB2312"/>
        <family val="3"/>
      </rPr>
      <t>122户583人其中脱贫户15户53人。</t>
    </r>
    <r>
      <rPr>
        <b/>
        <sz val="14"/>
        <rFont val="仿宋_GB2312"/>
        <family val="3"/>
      </rPr>
      <t>产业项目经营主体：</t>
    </r>
    <r>
      <rPr>
        <sz val="14"/>
        <rFont val="仿宋_GB2312"/>
        <family val="3"/>
      </rPr>
      <t>麻江乡达琼村。</t>
    </r>
  </si>
  <si>
    <t>麻江乡</t>
  </si>
  <si>
    <t>在项目所在地位为达琼村道班对面，主要向往返于拉萨至日喀则的货车司机、游客等人员提供住宿服务，民宿内售卖本地土特产等，可带动本地群众增收，辐射带动麻江乡琼穆岗嘎雪山景区旅游。目前达琼村无支柱产业项目，待项目建成后，能够辐射带动麻江乡琼穆岗嘎雪山景区旅游，对达琼村集体和群众提升经济效益有着至关重要的作用。该项目预计年均实现收益30万元,带动122户583人、其中脱贫户15户53人。</t>
  </si>
  <si>
    <t>正在办理</t>
  </si>
  <si>
    <t>尼木县卡如乡卡如村大桃种植基地提升改造项目</t>
  </si>
  <si>
    <t>尼木县卡如乡
卡如村</t>
  </si>
  <si>
    <r>
      <t>必要性和可行性：：</t>
    </r>
    <r>
      <rPr>
        <sz val="14"/>
        <rFont val="仿宋_GB2312"/>
        <family val="3"/>
      </rPr>
      <t>为尼木县卡如乡加纳日绿色农业发展农牧民专业合作社，提升特色种植产业品质、提升市场竞争力。</t>
    </r>
    <r>
      <rPr>
        <b/>
        <sz val="14"/>
        <rFont val="仿宋_GB2312"/>
        <family val="3"/>
      </rPr>
      <t>建设内容：</t>
    </r>
    <r>
      <rPr>
        <sz val="14"/>
        <rFont val="仿宋_GB2312"/>
        <family val="3"/>
      </rPr>
      <t>1.新建桃园修建防鸟网钢架结构高5米，40000平米；2.新建大桃种植基地供水滴灌系统改造，需要修建一个蓄水池40立方，增压水泵系统，施肥机和输水管道滴灌和喷灌系统；3.桃园1200米围栏改造（高2米铁丝网）；4.生物资料购买葡萄苗2000株；5.购买生产资料全自动农用喷雾机2台、农药和化肥。6.辖区三栋高效大棚水网、电网、道路、窗户等设施提升改造</t>
    </r>
    <r>
      <rPr>
        <b/>
        <sz val="14"/>
        <rFont val="仿宋_GB2312"/>
        <family val="3"/>
      </rPr>
      <t>。群众受益：</t>
    </r>
    <r>
      <rPr>
        <sz val="14"/>
        <rFont val="仿宋_GB2312"/>
        <family val="3"/>
      </rPr>
      <t>带动71户群就业增收项目。</t>
    </r>
    <r>
      <rPr>
        <b/>
        <sz val="14"/>
        <rFont val="仿宋_GB2312"/>
        <family val="3"/>
      </rPr>
      <t>经营主体：</t>
    </r>
    <r>
      <rPr>
        <sz val="14"/>
        <rFont val="仿宋_GB2312"/>
        <family val="3"/>
      </rPr>
      <t>尼木县卡如乡加纳日绿色农业发展农牧民专业合作社。</t>
    </r>
  </si>
  <si>
    <t>卡如乡</t>
  </si>
  <si>
    <t>以特色种植业大桃种植基地为资源，通过基础改造提升和科技引领示范，主要是研究延缓决高原水果果品果质退化的问题，促进健康绿色生态发展，符合国家和区市绿色有机产业政策要求。项目选址有种植管理6年的桃园基础，318国道旁交通便利有保障。充分利用318国道的交通优势、雅鲁藏布江的环境优势，旨在促进旅游与特色种植业的融合，努力开拓旅游产业发展和经济建设发展互利共赢的新局面，不断提升卡如乡的经济实力、发展活力和竞争力。项目的实施将使农民由原来的靠种植业、养殖业多而小的发展模式，过渡到以特色种植业和旅游产业融合生产模式，在做大旅游产业的同时，带动特色种植业的发展，提高农产品的转化和利润率，增加了农民增收渠道，家庭收入明显增加。该项目预计年均实现收益30万元,带动71户416人、其中脱贫户27户145人。</t>
  </si>
  <si>
    <t>尼木县塔荣镇</t>
  </si>
  <si>
    <t>尼木县雪拉村集体经济配套设施建设项目</t>
  </si>
  <si>
    <t>塔荣镇雪拉村</t>
  </si>
  <si>
    <r>
      <t>必要性：</t>
    </r>
    <r>
      <rPr>
        <sz val="14"/>
        <rFont val="仿宋_GB2312"/>
        <family val="3"/>
      </rPr>
      <t>推广农业机械社会化服务，推广农业机械参与农业生产全过程，助推尼木县农业现代化进程，将更多农民从传统耕作中解放出来，将耕作交给专业的农机社会化服务组织完成，农民在农忙季节不用返回尼木，安心在外地务工，增加务工收入。</t>
    </r>
    <r>
      <rPr>
        <b/>
        <sz val="14"/>
        <rFont val="仿宋_GB2312"/>
        <family val="3"/>
      </rPr>
      <t>可行性：</t>
    </r>
    <r>
      <rPr>
        <sz val="14"/>
        <rFont val="仿宋_GB2312"/>
        <family val="3"/>
      </rPr>
      <t>一是尼木县雪拉村集体经济配套建设项目选址已经确定，目前已经办完用用地手续。二是尼木县已经完成高标准农田建设4.17万亩，该项目建成后在尼木县及周边县具有广阔的市场。三是该项目已经完成所有前置手续，只待资金到位后开工。</t>
    </r>
    <r>
      <rPr>
        <b/>
        <sz val="14"/>
        <rFont val="仿宋_GB2312"/>
        <family val="3"/>
      </rPr>
      <t>建设内容：</t>
    </r>
    <r>
      <rPr>
        <sz val="14"/>
        <rFont val="仿宋_GB2312"/>
        <family val="3"/>
      </rPr>
      <t>为雪拉村集体经济尼木县耕耘农机具服务有限公司修建配套设施，其中修建农机具车库204平方米，填方1200立方米，拆除围墙37.5米，修建挡墙50米，道路硬化183.72米，给排水、电器工程和其他工程。项目建成后移交给雪拉村村民委员会。</t>
    </r>
    <r>
      <rPr>
        <b/>
        <sz val="14"/>
        <rFont val="仿宋_GB2312"/>
        <family val="3"/>
      </rPr>
      <t>群众受益：</t>
    </r>
    <r>
      <rPr>
        <sz val="14"/>
        <rFont val="仿宋_GB2312"/>
        <family val="3"/>
      </rPr>
      <t>带动塔荣镇300户群众2000人收益，其中带动雪拉村30户150人脱贫群众增收，户均年增收9000元。</t>
    </r>
    <r>
      <rPr>
        <b/>
        <sz val="14"/>
        <rFont val="仿宋_GB2312"/>
        <family val="3"/>
      </rPr>
      <t>项目经营主体：</t>
    </r>
    <r>
      <rPr>
        <sz val="14"/>
        <rFont val="仿宋_GB2312"/>
        <family val="3"/>
      </rPr>
      <t>雪拉村集体经济产业尼木县耕耘农机服务有限公司。</t>
    </r>
  </si>
  <si>
    <t>尼木县塔荣镇人民政府</t>
  </si>
  <si>
    <t>一是发展有效发展壮大村集体经济收入。据计算，该项目建成后每年为雪拉村增加至少50万元的村集体经济收入，有效带动雪拉村脱贫群众增收致富，预计带动雪拉村30户150人脱贫群众增收，户均年增收9000元。二是雪拉村集体经济尼木县耕耘农机服务有限公司已经采购拖拉机、旋耕机等农业机械，需要建设农机具仓库。三是推广农业机械社会化服务，推广农业机械参与农业生产全过程，助推尼木县农业现代化进程，将更多农民从传统耕作中解放出来，将耕作交给专业的农机社会化服务组织完成，农民在农忙季节不用返回尼木，安心在外地务工，增加务工收入。该项目预计年均实现收益50万元,带动300户2000人、其中脱贫户30户150人。</t>
  </si>
  <si>
    <t>尼木县孜琼布天然饮用水开发有限公司厂房设备改造提升项目</t>
  </si>
  <si>
    <t>塔荣镇巴古村</t>
  </si>
  <si>
    <r>
      <t>必要性：</t>
    </r>
    <r>
      <rPr>
        <sz val="14"/>
        <rFont val="仿宋_GB2312"/>
        <family val="3"/>
      </rPr>
      <t>一是目前孜琼布天然饮用水开发有限公司设备老化，需要改造提升。二是项目建成后，将有效丰富尼木县和周边县市的天然饮用水市场，满足客户的多样化需求。三是厂房设备改造提升后，将有效提升公司天然饮用水产能，带动脱贫群众增收致富。</t>
    </r>
    <r>
      <rPr>
        <b/>
        <sz val="14"/>
        <rFont val="仿宋_GB2312"/>
        <family val="3"/>
      </rPr>
      <t>可行性</t>
    </r>
    <r>
      <rPr>
        <sz val="14"/>
        <rFont val="仿宋_GB2312"/>
        <family val="3"/>
      </rPr>
      <t>：一是孜琼布天然饮用水开发有限公司已经在运营，且运营成熟。二是孜琼布天然饮用水开发有限公司有天然水源地。三是尼木县及周边县市天然饮用水市场广阔。</t>
    </r>
    <r>
      <rPr>
        <b/>
        <sz val="14"/>
        <rFont val="仿宋_GB2312"/>
        <family val="3"/>
      </rPr>
      <t>建设内容：</t>
    </r>
    <r>
      <rPr>
        <sz val="14"/>
        <rFont val="仿宋_GB2312"/>
        <family val="3"/>
      </rPr>
      <t>对巴古村村集体经济尼木县孜琼布天然饮用水开发有限公司厂房设备进行总体改造提升，包括对水厂设备进行更换、改造、提升，配置生产水桶的配套设备。</t>
    </r>
    <r>
      <rPr>
        <b/>
        <sz val="14"/>
        <rFont val="仿宋_GB2312"/>
        <family val="3"/>
      </rPr>
      <t>群众受益：</t>
    </r>
    <r>
      <rPr>
        <sz val="14"/>
        <rFont val="仿宋_GB2312"/>
        <family val="3"/>
      </rPr>
      <t>预计带动4户28人脱贫群众就业增收，人均年增收7100元。产业项目经营主体：巴古村集体经济尼木县孜琼布天然饮用水开发有限公司。</t>
    </r>
  </si>
  <si>
    <t>项目建成后，将有效丰富尼木县和周边县市的天然饮用水市场，满足客户的多样化需求。三是厂房设备改造提升后，将有效提升公司天然饮用水产能，带动脱贫群众增收致富。该项目预计年均实现收益30万元,带动4户28人、其中脱贫户4户28人。</t>
  </si>
  <si>
    <t>尼木县强聂村布麻温泉道路改造提升项目</t>
  </si>
  <si>
    <t>麻江乡强聂村</t>
  </si>
  <si>
    <r>
      <t>必要性：</t>
    </r>
    <r>
      <rPr>
        <sz val="14"/>
        <rFont val="仿宋_GB2312"/>
        <family val="3"/>
      </rPr>
      <t>尼木县强聂村布麻温泉道路改造提升项目建成后，将大大提升麻江乡强聂村村民的出行便利，方便游客从304省道进出布麻温泉，提升布麻温泉的客流量，带动本地农牧民群众持续增收。</t>
    </r>
    <r>
      <rPr>
        <b/>
        <sz val="14"/>
        <rFont val="仿宋_GB2312"/>
        <family val="3"/>
      </rPr>
      <t>可行性：</t>
    </r>
    <r>
      <rPr>
        <sz val="14"/>
        <rFont val="仿宋_GB2312"/>
        <family val="3"/>
      </rPr>
      <t>麻江乡布麻温泉位于麻江乡强聂村，本道路为省道至布麻温泉的必经之路。</t>
    </r>
    <r>
      <rPr>
        <b/>
        <sz val="14"/>
        <rFont val="仿宋_GB2312"/>
        <family val="3"/>
      </rPr>
      <t>建设内容：</t>
    </r>
    <r>
      <rPr>
        <sz val="14"/>
        <rFont val="仿宋_GB2312"/>
        <family val="3"/>
      </rPr>
      <t>项目建设性质为改扩建，原路为砂石路。强聂一组村组道路及布麻温泉道路提升改造为混凝土道路宽4.5米，长2.5公里，采用四级公路标准建设，配备涵洞2座，道路安防、挡墙，标识标牌及边沟等基础附属设施。</t>
    </r>
    <r>
      <rPr>
        <b/>
        <sz val="14"/>
        <rFont val="仿宋_GB2312"/>
        <family val="3"/>
      </rPr>
      <t>群众受益：</t>
    </r>
    <r>
      <rPr>
        <sz val="14"/>
        <rFont val="仿宋_GB2312"/>
        <family val="3"/>
      </rPr>
      <t>带动本地农牧民群众持续增收。</t>
    </r>
    <r>
      <rPr>
        <b/>
        <sz val="14"/>
        <rFont val="仿宋_GB2312"/>
        <family val="3"/>
      </rPr>
      <t>经营主体：</t>
    </r>
    <r>
      <rPr>
        <sz val="14"/>
        <rFont val="仿宋_GB2312"/>
        <family val="3"/>
      </rPr>
      <t>尼木县麻江乡强聂村。</t>
    </r>
  </si>
  <si>
    <t>尼木县文旅局</t>
  </si>
  <si>
    <t>为充分利用麻江乡强聂村所在地的自然资源（雪山、温泉），发展麻江乡旅游产业，带动经济发展，将乡村振兴与脱贫攻坚成果相结合，带动人民增收提出本项目的建设。项目的实施是拉动麻江乡相关产业发展，促进地方经济快速增长的需要，有力拉动消费需求，增加地方财政收入，促进地区产业升级，改善尼木县传统发展模式，旅游与巩固脱贫攻坚成果相结合的发展新模式的需要。带动60户120人、其中脱贫户10户20人。</t>
  </si>
  <si>
    <t>尼木县易地扶贫搬迁安置点恩泽居委会基础设施提升改造项目</t>
  </si>
  <si>
    <t>恩泽居委会</t>
  </si>
  <si>
    <r>
      <t>必要性：</t>
    </r>
    <r>
      <rPr>
        <sz val="14"/>
        <rFont val="仿宋_GB2312"/>
        <family val="3"/>
      </rPr>
      <t>一是工程的建设，能够改善恩泽居委会居民的生产生活条件。二是能够使居民搬得出、稳得住。</t>
    </r>
    <r>
      <rPr>
        <b/>
        <sz val="14"/>
        <rFont val="仿宋_GB2312"/>
        <family val="3"/>
      </rPr>
      <t>可行性</t>
    </r>
    <r>
      <rPr>
        <sz val="14"/>
        <rFont val="仿宋_GB2312"/>
        <family val="3"/>
      </rPr>
      <t>：一是工程的建设，能够改善恩泽居委会居民的生产生活条件。二是能够使居民搬得出、稳得住。</t>
    </r>
    <r>
      <rPr>
        <b/>
        <sz val="14"/>
        <rFont val="仿宋_GB2312"/>
        <family val="3"/>
      </rPr>
      <t>建设内容：</t>
    </r>
    <r>
      <rPr>
        <sz val="14"/>
        <rFont val="仿宋_GB2312"/>
        <family val="3"/>
      </rPr>
      <t>提升改造排污管道6500米；污水井360座；道路硬化修复5200米；混凝土道牙修复300米；</t>
    </r>
    <r>
      <rPr>
        <b/>
        <sz val="14"/>
        <rFont val="仿宋_GB2312"/>
        <family val="3"/>
      </rPr>
      <t>群众受益：</t>
    </r>
    <r>
      <rPr>
        <sz val="14"/>
        <rFont val="仿宋_GB2312"/>
        <family val="3"/>
      </rPr>
      <t>217户。</t>
    </r>
  </si>
  <si>
    <t>该项目建成后能够改善尼木县易地搬迁点恩泽居委会居民的生产生活条件。能够使居民搬得出、稳得住。带动217户918人、其中脱贫户217户918人。</t>
  </si>
  <si>
    <t>尼木县吞巴镇</t>
  </si>
  <si>
    <t>尼木县吞巴镇根培村1组山洪沟治理工程</t>
  </si>
  <si>
    <t>根培村1组</t>
  </si>
  <si>
    <r>
      <t>必要性：</t>
    </r>
    <r>
      <rPr>
        <sz val="14"/>
        <rFont val="仿宋_GB2312"/>
        <family val="3"/>
      </rPr>
      <t>能够有效防止群众生命财产收到山洪灾害的危害，有效保护村庄周围基础设施及耕地。</t>
    </r>
    <r>
      <rPr>
        <b/>
        <sz val="14"/>
        <rFont val="仿宋_GB2312"/>
        <family val="3"/>
      </rPr>
      <t>可行性</t>
    </r>
    <r>
      <rPr>
        <sz val="14"/>
        <rFont val="仿宋_GB2312"/>
        <family val="3"/>
      </rPr>
      <t>：项目建设地点位于根培村1组村居聚集区东南面，由于汛期雨势较大时，经常性发生泥石流灾害，导致房屋、道路，牲畜受损，群众迫切希望维修1座防洪堤减少灾害。</t>
    </r>
    <r>
      <rPr>
        <b/>
        <sz val="14"/>
        <rFont val="仿宋_GB2312"/>
        <family val="3"/>
      </rPr>
      <t>建设内容：</t>
    </r>
    <r>
      <rPr>
        <sz val="14"/>
        <rFont val="仿宋_GB2312"/>
        <family val="3"/>
      </rPr>
      <t>新建根培村1组山洪治理防洪堤3km（双边）及桥1座。</t>
    </r>
    <r>
      <rPr>
        <b/>
        <sz val="14"/>
        <rFont val="仿宋_GB2312"/>
        <family val="3"/>
      </rPr>
      <t>群众受益：</t>
    </r>
    <r>
      <rPr>
        <sz val="14"/>
        <rFont val="仿宋_GB2312"/>
        <family val="3"/>
      </rPr>
      <t>有效保护32户 98人，耕地118亩、林草地59亩及房屋等基础设施。</t>
    </r>
    <r>
      <rPr>
        <b/>
        <sz val="14"/>
        <rFont val="仿宋_GB2312"/>
        <family val="3"/>
      </rPr>
      <t>项目经营主体：</t>
    </r>
    <r>
      <rPr>
        <sz val="14"/>
        <rFont val="仿宋_GB2312"/>
        <family val="3"/>
      </rPr>
      <t>吞巴镇根培村村委会。</t>
    </r>
  </si>
  <si>
    <t>水务局</t>
  </si>
  <si>
    <t>项目的实施将使群众有效保护48户 176人，耕地206亩、林草地110亩及房屋等基础设施。</t>
  </si>
  <si>
    <t>尼木县吞巴镇根培村2组果卡山洪沟治理工程</t>
  </si>
  <si>
    <t>根培村2组</t>
  </si>
  <si>
    <r>
      <t>必要性：</t>
    </r>
    <r>
      <rPr>
        <sz val="14"/>
        <rFont val="仿宋_GB2312"/>
        <family val="3"/>
      </rPr>
      <t>能够有效防止群众生命财产收到山洪灾害的危害，有效保护村庄周围基础设施及耕地。</t>
    </r>
    <r>
      <rPr>
        <b/>
        <sz val="14"/>
        <rFont val="仿宋_GB2312"/>
        <family val="3"/>
      </rPr>
      <t>可行性：</t>
    </r>
    <r>
      <rPr>
        <sz val="14"/>
        <rFont val="仿宋_GB2312"/>
        <family val="3"/>
      </rPr>
      <t>项目建设地点位于根培村2组村居聚集区东北面，由于汛期雨势较大时，经常性发生泥石流灾害，导致房屋、道路，牲畜受损，群众迫切希望维修1座防洪堤减少灾害。</t>
    </r>
    <r>
      <rPr>
        <b/>
        <sz val="14"/>
        <rFont val="仿宋_GB2312"/>
        <family val="3"/>
      </rPr>
      <t>建设内容：</t>
    </r>
    <r>
      <rPr>
        <sz val="14"/>
        <rFont val="仿宋_GB2312"/>
        <family val="3"/>
      </rPr>
      <t>新建根培村2组果卡沟山洪治理防洪堤2.5km，渡槽1处（该山洪沟底部有1座灌溉渠道）。</t>
    </r>
    <r>
      <rPr>
        <b/>
        <sz val="14"/>
        <rFont val="仿宋_GB2312"/>
        <family val="3"/>
      </rPr>
      <t>群众受益：</t>
    </r>
    <r>
      <rPr>
        <sz val="14"/>
        <rFont val="仿宋_GB2312"/>
        <family val="3"/>
      </rPr>
      <t>有效保护48户 176人，耕地206亩、林草地110亩及房屋等基础设施。</t>
    </r>
    <r>
      <rPr>
        <b/>
        <sz val="14"/>
        <rFont val="仿宋_GB2312"/>
        <family val="3"/>
      </rPr>
      <t>项目经营主体:</t>
    </r>
    <r>
      <rPr>
        <sz val="14"/>
        <rFont val="仿宋_GB2312"/>
        <family val="3"/>
      </rPr>
      <t>吞巴镇根培村村委会。</t>
    </r>
  </si>
  <si>
    <t>项目的实施将使有效保护32户 98人，耕地118亩、林草地59亩及房屋等基础设施。</t>
  </si>
  <si>
    <t>尼木县吞巴镇垃圾转运站建设项目</t>
  </si>
  <si>
    <t>吞巴镇</t>
  </si>
  <si>
    <r>
      <t>必要性：</t>
    </r>
    <r>
      <rPr>
        <sz val="14"/>
        <rFont val="仿宋_GB2312"/>
        <family val="3"/>
      </rPr>
      <t>可有效对吞巴镇收集的生活垃圾进行集中转运，有效控制污染源，对改善人居环境，完善基础设施服务具有必要性。</t>
    </r>
    <r>
      <rPr>
        <b/>
        <sz val="14"/>
        <rFont val="仿宋_GB2312"/>
        <family val="3"/>
      </rPr>
      <t>可行性：</t>
    </r>
    <r>
      <rPr>
        <sz val="14"/>
        <rFont val="仿宋_GB2312"/>
        <family val="3"/>
      </rPr>
      <t>项目经完成前置手续办理，土地手续、环评手续已办理完成，建设方案已经批准，具备建设条件，项目实施具可行性论证充分、可行。吞巴镇生活垃圾实行混合收集的模式，可回收利用的垃圾和不可回收利用的垃圾都被收集转运最终送至垃圾填埋场，既增加了垃圾的收集转运量，又造成了资源的浪费。故吞巴镇尽早实行符合当实际情况的垃圾分类收集措施，以降低垃圾处理的综合成本，实现垃圾的资源化目标；并考虑在条件成熟时，对部分生活垃圾进行“中间处理”。</t>
    </r>
    <r>
      <rPr>
        <b/>
        <sz val="14"/>
        <rFont val="仿宋_GB2312"/>
        <family val="3"/>
      </rPr>
      <t>建设内容：</t>
    </r>
    <r>
      <rPr>
        <sz val="14"/>
        <rFont val="仿宋_GB2312"/>
        <family val="3"/>
      </rPr>
      <t>新建垃圾转运站一座，建设面积237.06平方米，垃圾压缩转运车间日转运量为6.5t/d；新建值班室26.88平方米。硬化530.77平方米及其他附属设施。</t>
    </r>
    <r>
      <rPr>
        <b/>
        <sz val="14"/>
        <rFont val="仿宋_GB2312"/>
        <family val="3"/>
      </rPr>
      <t>群众受益：</t>
    </r>
    <r>
      <rPr>
        <sz val="14"/>
        <rFont val="仿宋_GB2312"/>
        <family val="3"/>
      </rPr>
      <t>建成后可转运全镇群众生活垃圾。</t>
    </r>
    <r>
      <rPr>
        <b/>
        <sz val="14"/>
        <rFont val="仿宋_GB2312"/>
        <family val="3"/>
      </rPr>
      <t>产业项目主体：</t>
    </r>
    <r>
      <rPr>
        <sz val="14"/>
        <rFont val="仿宋_GB2312"/>
        <family val="3"/>
      </rPr>
      <t>吞巴镇。</t>
    </r>
  </si>
  <si>
    <t>尼木县住建局</t>
  </si>
  <si>
    <t>项目的实施将在完善垃圾收集点布置等措施提高垃圾清运率的基础之上，针对相关的发展规划，在人口密集地区建设小型压缩式垃圾转运站，提高垃圾压缩转运效率，规范垃圾收运手段，提高运输效率、减少运营成本、减轻公路运输压力；缩短垃圾收运距离，提高垃圾收运处理能力，同时能够改善居民的生产生活环境，提升了自然生态环境水平，为农牧、旅游的发展提供了良好保证，为城乡一体化的发展打下良好的基础，不仅可以促进当地经济的发展，同时还能将经济发展对环境的影响降至最低的水平。该项目预计年均实现收益0万元,带动587户2635人、其中脱贫户84户332人。</t>
  </si>
  <si>
    <t>已完成办理所有前置手续</t>
  </si>
  <si>
    <t>尼木县续迈乡霍德村2组（咋那）饮水提升工程</t>
  </si>
  <si>
    <t>续迈乡霍德村</t>
  </si>
  <si>
    <r>
      <t>必要性：</t>
    </r>
    <r>
      <rPr>
        <sz val="14"/>
        <rFont val="仿宋_GB2312"/>
        <family val="3"/>
      </rPr>
      <t>1. 改善农村饮水条件：农村地区的饮水设施和条件相对落后，饮水质量难以保证，对村民的健康和生活质量造成一定影响。通过此项目建设，可以改善农村饮水条件，提高饮水质量，保障村民的健康和生活质量。2. 促进农村经济发展：该项目建设需要投入资金和人力资源，可以促进当地农村经济的发展。同时，通过改善农村饮水条件，可以提高农村的吸引力和竞争力，促进农村产业发展和乡村振兴。3. 推进农村水资源管理：该项目建设可以加强对农村水资源的保护和管理，避免水资源的浪费和污染，促进水资源的可持续利用。 4.符合国家政策导向：农村饮水项目建设是国家基础设施建设的重点之一，符合国家政策导向，可以得到政府和社会的支持和关注。</t>
    </r>
    <r>
      <rPr>
        <b/>
        <sz val="14"/>
        <rFont val="仿宋_GB2312"/>
        <family val="3"/>
      </rPr>
      <t>可行性：</t>
    </r>
    <r>
      <rPr>
        <sz val="14"/>
        <rFont val="仿宋_GB2312"/>
        <family val="3"/>
      </rPr>
      <t>农村地区的饮水设施和条件相对较差，存在水质不达标、水量不足等问题，对居民的健康和生活质量造成一定影响。通过该项目建设，可以保障农村居民的饮水安全，避免因饮水问题导致的健康问题，提高生活质量和幸福感。该项目建设可以加强对农村水资源的保护和管理，避免水资源的浪费和污染，促进水资源的可持续利用。同时，项目建设也可以促进当地环境治理和生态保护，提高农村的环境品质和生态水平。</t>
    </r>
    <r>
      <rPr>
        <b/>
        <sz val="14"/>
        <rFont val="仿宋_GB2312"/>
        <family val="3"/>
      </rPr>
      <t>建设内容：</t>
    </r>
    <r>
      <rPr>
        <sz val="14"/>
        <rFont val="仿宋_GB2312"/>
        <family val="3"/>
      </rPr>
      <t>原址重建取水口12平方米，铺设官网5000米。填埋深度不低于1.5米，包裹防冻泡沫入户及其附属取水台等。</t>
    </r>
    <r>
      <rPr>
        <b/>
        <sz val="14"/>
        <rFont val="仿宋_GB2312"/>
        <family val="3"/>
      </rPr>
      <t>群众受益：</t>
    </r>
    <r>
      <rPr>
        <sz val="14"/>
        <rFont val="仿宋_GB2312"/>
        <family val="3"/>
      </rPr>
      <t>12户72人。</t>
    </r>
    <r>
      <rPr>
        <b/>
        <sz val="14"/>
        <rFont val="仿宋_GB2312"/>
        <family val="3"/>
      </rPr>
      <t>产业项目经营主体：</t>
    </r>
    <r>
      <rPr>
        <sz val="14"/>
        <rFont val="仿宋_GB2312"/>
        <family val="3"/>
      </rPr>
      <t>尼木县续迈乡霍德村。</t>
    </r>
  </si>
  <si>
    <t>尼木县水务局</t>
  </si>
  <si>
    <t>该项目建成后1. 保障农村居民的饮水安全：农村地区的饮水设施和条件相对较差，存在水质不达标、水量不足等问题，对居民的健康和生活质量造成一定影响。通过该项目建设，可以保障农村居民的饮水安全，避免因饮水问题导致的健康问题。2.满足农村居民的饮水需求：随着农村经济的发展和人口的增长，农村居民的饮水需求也在不断增加。通过该项目建设，可以满足农村居民的饮水需求，提高生活质量和幸福感。3.促进农村社会的发展：该项目建设可以改善农村基础设施条件，提高农村社会的吸引力和竞争力，促进农村产业发展和乡村振兴。同时，项目建设也可以促进当地经济的发展，增加就业机会，提高农民的收入水平。4. 推进农村水资源管理：该项目建设可以加强对农村水资源的保护和管理，避免水资源的浪费和污染，促进水资源的可持续利用。同时，项目建设也可以促进当地环境治理和生态保护，提高农村的环境品质和生态水平。该项目预计年均实现收益施工期间本地群众预计实现收益20多万。带动10户45人、其中脱贫户2户10人。</t>
  </si>
  <si>
    <t>尼木县达琼村农村饮水提升工程</t>
  </si>
  <si>
    <r>
      <t>必要性：</t>
    </r>
    <r>
      <rPr>
        <sz val="14"/>
        <rFont val="仿宋_GB2312"/>
        <family val="3"/>
      </rPr>
      <t>麻江乡达琼村（乡政府所在地）海拔高、冬季寒冷。群众饮水困难，存在季节性缺水。</t>
    </r>
    <r>
      <rPr>
        <b/>
        <sz val="14"/>
        <rFont val="仿宋_GB2312"/>
        <family val="3"/>
      </rPr>
      <t>可行性：</t>
    </r>
    <r>
      <rPr>
        <sz val="14"/>
        <rFont val="仿宋_GB2312"/>
        <family val="3"/>
      </rPr>
      <t>该项目为民生基础设施项目，在原有饮水工程基础上急需进行提升改造。能够按照水务等部门相关规定办理相关手续。</t>
    </r>
    <r>
      <rPr>
        <b/>
        <sz val="14"/>
        <rFont val="仿宋_GB2312"/>
        <family val="3"/>
      </rPr>
      <t>建设内容：</t>
    </r>
    <r>
      <rPr>
        <sz val="14"/>
        <rFont val="仿宋_GB2312"/>
        <family val="3"/>
      </rPr>
      <t>提升改造原有达琼村1组11公里、2组6公里给水管网及设施，共计改造17公里及其附属设施，对取水点采取保暖措施，确保取水点冬季不结冰，同时改造的管网进行保温（深埋）处理，最起码挖到冻土层下1米，确保不会出现冬天管道冻坏或者冻结不出水的情况。</t>
    </r>
    <r>
      <rPr>
        <b/>
        <sz val="14"/>
        <rFont val="仿宋_GB2312"/>
        <family val="3"/>
      </rPr>
      <t>项目经营主体：</t>
    </r>
    <r>
      <rPr>
        <sz val="14"/>
        <rFont val="仿宋_GB2312"/>
        <family val="3"/>
      </rPr>
      <t>麻江乡达琼村。</t>
    </r>
  </si>
  <si>
    <t>该项目建成后解决达琼村海拔高、冬季寒冷，群众饮水困难，存在季节性缺水的问题，为90户429人名群众解决饮水问题。</t>
  </si>
  <si>
    <t>尼木县普松乡普松村日岗组至夏荣寺公路工程</t>
  </si>
  <si>
    <t>普松村、曲水村、如白村</t>
  </si>
  <si>
    <r>
      <t>必要性：</t>
    </r>
    <r>
      <rPr>
        <sz val="14"/>
        <rFont val="仿宋_GB2312"/>
        <family val="3"/>
      </rPr>
      <t>保障群众出行安全。项目经营主体：尼木县交通运输局。</t>
    </r>
    <r>
      <rPr>
        <b/>
        <sz val="14"/>
        <rFont val="仿宋_GB2312"/>
        <family val="3"/>
      </rPr>
      <t>可行性：</t>
    </r>
    <r>
      <rPr>
        <sz val="14"/>
        <rFont val="仿宋_GB2312"/>
        <family val="3"/>
      </rPr>
      <t>带动当地群众就业及产业运输。</t>
    </r>
    <r>
      <rPr>
        <b/>
        <sz val="14"/>
        <rFont val="仿宋_GB2312"/>
        <family val="3"/>
      </rPr>
      <t>建设内容：</t>
    </r>
    <r>
      <rPr>
        <sz val="14"/>
        <rFont val="仿宋_GB2312"/>
        <family val="3"/>
      </rPr>
      <t>建设里程路5.3公里，基宽7.5米、路面宽6.5、+0.5m×2（土路肩）。四级技术、水泥路面公路。</t>
    </r>
    <r>
      <rPr>
        <b/>
        <sz val="14"/>
        <rFont val="仿宋_GB2312"/>
        <family val="3"/>
      </rPr>
      <t>群众受益：</t>
    </r>
    <r>
      <rPr>
        <sz val="14"/>
        <rFont val="仿宋_GB2312"/>
        <family val="3"/>
      </rPr>
      <t>带动群众20人以上就业增收</t>
    </r>
  </si>
  <si>
    <t>尼木县交通运输局</t>
  </si>
  <si>
    <t>该项目建成后带动当地群众投劳收入，提高就业增收，改善人民群众出行条件，提高出行安全。为396户2288人解决出行问题。</t>
  </si>
  <si>
    <t>尼木县塔荣镇林岗村一组水渠建设以工代赈项目</t>
  </si>
  <si>
    <t>林岗村</t>
  </si>
  <si>
    <r>
      <t>必要性：</t>
    </r>
    <r>
      <rPr>
        <sz val="14"/>
        <rFont val="仿宋_GB2312"/>
        <family val="3"/>
      </rPr>
      <t>一是高效利用水资源量的需要。二是推动当地国民经济发展需要。三是新时代社会主义新农村建设的需要。四是解决尼木县水资源空间分布不均的需要。</t>
    </r>
    <r>
      <rPr>
        <b/>
        <sz val="14"/>
        <rFont val="仿宋_GB2312"/>
        <family val="3"/>
      </rPr>
      <t>可行性：</t>
    </r>
    <r>
      <rPr>
        <sz val="14"/>
        <rFont val="仿宋_GB2312"/>
        <family val="3"/>
      </rPr>
      <t>一是工程占地实物指标为14.75亩，其中：永久性占地7.03亩，为原渠道用地；临时性占地7.72亩，为未利用地。二是本项目涉及占地为主要为临时占地，占地类型为未利用地，因此本项目不涉及占地补偿投资。</t>
    </r>
    <r>
      <rPr>
        <b/>
        <sz val="14"/>
        <rFont val="仿宋_GB2312"/>
        <family val="3"/>
      </rPr>
      <t>建设内容：</t>
    </r>
    <r>
      <rPr>
        <sz val="14"/>
        <rFont val="仿宋_GB2312"/>
        <family val="3"/>
      </rPr>
      <t>整治渠道共计 2条，总长 4691.88m，改建分水口10 座。</t>
    </r>
    <r>
      <rPr>
        <b/>
        <sz val="14"/>
        <rFont val="仿宋_GB2312"/>
        <family val="3"/>
      </rPr>
      <t>群众受益：</t>
    </r>
    <r>
      <rPr>
        <sz val="14"/>
        <rFont val="仿宋_GB2312"/>
        <family val="3"/>
      </rPr>
      <t>该项目带动当地群众务工人数不少于60人，劳务报酬发放数不低于31.57万元。</t>
    </r>
    <r>
      <rPr>
        <b/>
        <sz val="14"/>
        <rFont val="仿宋_GB2312"/>
        <family val="3"/>
      </rPr>
      <t>产业项目经营主体：</t>
    </r>
    <r>
      <rPr>
        <sz val="14"/>
        <rFont val="仿宋_GB2312"/>
        <family val="3"/>
      </rPr>
      <t>林岗村村民委员会。</t>
    </r>
  </si>
  <si>
    <t>维修</t>
  </si>
  <si>
    <t>通过灌区水利工程的建设实施，改善了农业生产条件，结合种植结构的调整，可发展和建设农业产业带，建设高效农业。以以工代振形式加入施工作业，提供更多的岗位给村民，使他们切身从自身的利益上感受项目带给他们的益处，增加其收入，改善生活条件。该项目带动当地群众务工人数不少于60人，劳务报酬发放数不低于31.57万元。</t>
  </si>
  <si>
    <t>尼木县塔荣镇林岗村二组水渠建设以工代赈项目</t>
  </si>
  <si>
    <r>
      <t>必要性：</t>
    </r>
    <r>
      <rPr>
        <sz val="14"/>
        <rFont val="仿宋_GB2312"/>
        <family val="3"/>
      </rPr>
      <t>一是高效利用水资源量的需要。二是推动当地国民经济发展需要。三是新时代社会主义新农村建设的需要。四是解决尼木县水资源空间分布不均的需要。</t>
    </r>
    <r>
      <rPr>
        <b/>
        <sz val="14"/>
        <rFont val="仿宋_GB2312"/>
        <family val="3"/>
      </rPr>
      <t>可行性：</t>
    </r>
    <r>
      <rPr>
        <sz val="14"/>
        <rFont val="仿宋_GB2312"/>
        <family val="3"/>
      </rPr>
      <t>一是工程占地实物指标为20.21亩，其中：永久性占地12.49亩，为原渠道用地；临时性占地7.72亩，为未利用地。二是本项目涉及占地为主要为临时占地，占地类型为未利用地，因此本项目不涉及占地补偿投资。</t>
    </r>
    <r>
      <rPr>
        <b/>
        <sz val="14"/>
        <rFont val="仿宋_GB2312"/>
        <family val="3"/>
      </rPr>
      <t>建设内容：</t>
    </r>
    <r>
      <rPr>
        <sz val="14"/>
        <rFont val="仿宋_GB2312"/>
        <family val="3"/>
      </rPr>
      <t>整治渠道共计 17 条，整治渠线总长8077.48m，建设渠系建筑物分水口30座，改建箱涵 96.16米。</t>
    </r>
    <r>
      <rPr>
        <b/>
        <sz val="14"/>
        <rFont val="仿宋_GB2312"/>
        <family val="3"/>
      </rPr>
      <t>群众受益：</t>
    </r>
    <r>
      <rPr>
        <sz val="14"/>
        <rFont val="仿宋_GB2312"/>
        <family val="3"/>
      </rPr>
      <t>该项目带动当地群众务工人数不少于90人，劳务报酬发放数不低于56.87万元。</t>
    </r>
    <r>
      <rPr>
        <b/>
        <sz val="14"/>
        <rFont val="仿宋_GB2312"/>
        <family val="3"/>
      </rPr>
      <t>项目经营主体：</t>
    </r>
    <r>
      <rPr>
        <sz val="14"/>
        <rFont val="仿宋_GB2312"/>
        <family val="3"/>
      </rPr>
      <t>林岗村村民委员会。</t>
    </r>
  </si>
  <si>
    <t>通过灌区水利工程的建设实施，改善了农业生产条件，结合种植结构的调整，可发展和建设农业产业带，建设高效农业。以以工代振形式加入施工作业，提供更多的岗位给村民，使他们切身从自身的利益上感受项目带给他们的益处，增加其收入，改善生活条件。本工程具有良好的经济效益，社会效益，生态环境及水土保持效益该项目，带动当地群众务工人数不少于90人，劳务报酬发放数不低于56.87万元。</t>
  </si>
  <si>
    <t>尼木县塔荣镇林岗村三组、四组水渠建设以工代赈项目</t>
  </si>
  <si>
    <r>
      <t>必要性：</t>
    </r>
    <r>
      <rPr>
        <sz val="14"/>
        <rFont val="仿宋_GB2312"/>
        <family val="3"/>
      </rPr>
      <t>一是高效利用水资源量的需要。二是推动当地国民经济发展需要。三是新时代社会主义新农村建设的需要。四是解决尼木县水资源空间分布不均的需要。</t>
    </r>
    <r>
      <rPr>
        <b/>
        <sz val="14"/>
        <rFont val="仿宋_GB2312"/>
        <family val="3"/>
      </rPr>
      <t>可行性：</t>
    </r>
    <r>
      <rPr>
        <sz val="14"/>
        <rFont val="仿宋_GB2312"/>
        <family val="3"/>
      </rPr>
      <t>一是工程占地实物指标为18.01亩，其中：永久性占地10.29亩，为原渠道用地；临时性占地7.72亩，为未利用地。二是本项目涉及占地为主要为临时占地，占地类型为未利用地，因此本项目不涉及占地补偿投资。</t>
    </r>
    <r>
      <rPr>
        <b/>
        <sz val="14"/>
        <rFont val="仿宋_GB2312"/>
        <family val="3"/>
      </rPr>
      <t>建设内容：</t>
    </r>
    <r>
      <rPr>
        <sz val="14"/>
        <rFont val="仿宋_GB2312"/>
        <family val="3"/>
      </rPr>
      <t>整治渠道共计15条，总长 4089.03m，改建分水口12 座，改建谷坊一座。</t>
    </r>
    <r>
      <rPr>
        <b/>
        <sz val="14"/>
        <rFont val="仿宋_GB2312"/>
        <family val="3"/>
      </rPr>
      <t>群众受益：</t>
    </r>
    <r>
      <rPr>
        <sz val="14"/>
        <rFont val="仿宋_GB2312"/>
        <family val="3"/>
      </rPr>
      <t>该项目带动当地群众务工人数不少于90人，劳务报酬发放数不低于50.56万元。</t>
    </r>
    <r>
      <rPr>
        <b/>
        <sz val="14"/>
        <rFont val="仿宋_GB2312"/>
        <family val="3"/>
      </rPr>
      <t>项目经营主体：</t>
    </r>
    <r>
      <rPr>
        <sz val="14"/>
        <rFont val="仿宋_GB2312"/>
        <family val="3"/>
      </rPr>
      <t>林岗村村民委员会。</t>
    </r>
  </si>
  <si>
    <t>通过灌区水利工程的建设实施，改善了农业生产条件，结合种植结构的调整，可发展和建设农业产业带，建设高效农业。以以工代振形式加入施工作业，提供更多的岗位给村民，使他们切身从自身的利益上感受项目带给他们的益处，增加其收入，改善生活条件。本工程具有良好的经济效益，社会效益，生态环境及水土保持效益，该项目带动当地群众务工人数不少于90人，劳务报酬发放数不低于50.56万元。</t>
  </si>
  <si>
    <t>尼木县塔荣镇林岗村六组防洪堤新建以工代赈项目</t>
  </si>
  <si>
    <r>
      <t>必要性：</t>
    </r>
    <r>
      <rPr>
        <sz val="14"/>
        <rFont val="仿宋_GB2312"/>
        <family val="3"/>
      </rPr>
      <t>防洪安全和河势稳定是水土资源利用的基础，由于工程区两岸多数山洪沟处于自然演变状态，未得到系统治理，洪水侵害较频繁，部分岸段崩岸严重，制约了沿岸农牧业的发展，影响沿河重要城镇的防洪安全和已建农田水利设施的正常运行。因此，本项目的实施是加快工程区沿岸地区经济发展的重要基础条件之一，确保工程区两岸防洪安全的需要。</t>
    </r>
    <r>
      <rPr>
        <b/>
        <sz val="14"/>
        <rFont val="仿宋_GB2312"/>
        <family val="3"/>
      </rPr>
      <t>可行性：</t>
    </r>
    <r>
      <rPr>
        <sz val="14"/>
        <rFont val="仿宋_GB2312"/>
        <family val="3"/>
      </rPr>
      <t>一是工程地紧邻G318国道，距尼木县城3km，距拉萨市140km，交通较为便利。二是工程沿线较为平缓，河道旁有大量宽阔平坦的场地，便于布置施工临时设施。</t>
    </r>
    <r>
      <rPr>
        <b/>
        <sz val="14"/>
        <rFont val="仿宋_GB2312"/>
        <family val="3"/>
      </rPr>
      <t>建设内容：</t>
    </r>
    <r>
      <rPr>
        <sz val="14"/>
        <rFont val="仿宋_GB2312"/>
        <family val="3"/>
      </rPr>
      <t>工程整治河道长度 207m，新建 M10浆砌石防洪堤409m（左岸 187m，右岸 222m），M10 浆砌石排洪渠172m。</t>
    </r>
    <r>
      <rPr>
        <b/>
        <sz val="14"/>
        <rFont val="仿宋_GB2312"/>
        <family val="3"/>
      </rPr>
      <t>群众受益：</t>
    </r>
    <r>
      <rPr>
        <sz val="14"/>
        <rFont val="仿宋_GB2312"/>
        <family val="3"/>
      </rPr>
      <t>该项目带动当地群众务工人数不少于60人，劳务报酬发放数不低于27.91万元。</t>
    </r>
    <r>
      <rPr>
        <b/>
        <sz val="14"/>
        <rFont val="仿宋_GB2312"/>
        <family val="3"/>
      </rPr>
      <t>项目经营主体：</t>
    </r>
    <r>
      <rPr>
        <sz val="14"/>
        <rFont val="仿宋_GB2312"/>
        <family val="3"/>
      </rPr>
      <t>林岗村村民委员会。</t>
    </r>
  </si>
  <si>
    <t>目前由于工程区受洪水袭扰，当地群众生命财产安全得不到保证。本工程的建设，可在洪水期抵御历时短、洪量大为特点的流域山洪。满足塔荣镇的防洪问题，改善农牧业生产基础条件，提高当地群众的生活水平，巩固脱贫攻坚成果，为全面建成小康社会提供有力支撑。本项目建成后有效的保护冲沟群众的土地、牲畜免受洪水侵害，有效的保护群众生命财产安全，确保207省道畅通。该项目带动当地群众务工人数不少于60人，劳务报酬发放数不低于27.91万元。</t>
  </si>
  <si>
    <t>尼木县塔荣镇林岗村七组防洪堤建设以工代赈项目</t>
  </si>
  <si>
    <r>
      <t>必要性：</t>
    </r>
    <r>
      <rPr>
        <sz val="14"/>
        <rFont val="仿宋_GB2312"/>
        <family val="3"/>
      </rPr>
      <t>防洪安全和河势稳定是水土资源利用的基础，由于工程区两岸多数山洪沟处于自然演变状态，未得到系统治理，洪水侵害较频繁，部分岸段崩岸严重，制约了沿岸农牧业的发展，影响沿河重要城镇的防洪安全和已建农田水利设施的正常运行。因此，本项目的实施是加快工程区沿岸地区经济发展的重要基础条件之一，确保工程区两岸防洪安全的需要。</t>
    </r>
    <r>
      <rPr>
        <b/>
        <sz val="14"/>
        <rFont val="仿宋_GB2312"/>
        <family val="3"/>
      </rPr>
      <t>可行性：</t>
    </r>
    <r>
      <rPr>
        <sz val="14"/>
        <rFont val="仿宋_GB2312"/>
        <family val="3"/>
      </rPr>
      <t>一是本工程规模较小，线路较短，线路上单位长度的工程量较小，施工场地布置较集中。但工程施工工序较简单，施工难度一般。二是工程沿线较为平缓，河道旁有大量宽阔平坦的场地，便于布置施工临时设施。</t>
    </r>
    <r>
      <rPr>
        <b/>
        <sz val="14"/>
        <rFont val="仿宋_GB2312"/>
        <family val="3"/>
      </rPr>
      <t>建设内容：</t>
    </r>
    <r>
      <rPr>
        <sz val="14"/>
        <rFont val="仿宋_GB2312"/>
        <family val="3"/>
      </rPr>
      <t>工程整治河道长度 411m，改建M10浆砌石防洪堤 826m（左岸 422m，右岸 404m），下河梯步3座，拦渣坝8座。</t>
    </r>
    <r>
      <rPr>
        <b/>
        <sz val="14"/>
        <rFont val="仿宋_GB2312"/>
        <family val="3"/>
      </rPr>
      <t>群众受益：</t>
    </r>
    <r>
      <rPr>
        <sz val="14"/>
        <rFont val="仿宋_GB2312"/>
        <family val="3"/>
      </rPr>
      <t>该项目带动当地群众务工人数不少于90人，劳务报酬发放数不低于65.26万元。</t>
    </r>
    <r>
      <rPr>
        <b/>
        <sz val="14"/>
        <rFont val="仿宋_GB2312"/>
        <family val="3"/>
      </rPr>
      <t>项目经营主体：</t>
    </r>
    <r>
      <rPr>
        <sz val="14"/>
        <rFont val="仿宋_GB2312"/>
        <family val="3"/>
      </rPr>
      <t>林岗村村民委员会。</t>
    </r>
  </si>
  <si>
    <t>目前由于工程区受洪水袭扰，当地群众生命财产安全得不到保证。本工程的建设，可在洪水期抵御历时短、洪量大为特点的流域山洪。满足塔荣镇的防洪问题，改善农牧业生产基础条件，提高当地群众的生活水平，巩固脱贫攻坚成果，为全面建成小康社会提供有力支撑。本项目建成后有效的保护冲沟两侧群众的房屋、土地、牲畜免受洪水侵害，有效的保护群众生命财产安全，确保207省道畅通。该项目带动当地群众务工人数不少于90人，劳务报酬发放数不低于65.26万元。</t>
  </si>
  <si>
    <t>尼木县塔荣镇雪拉村和东松村水渠建设以工代赈项目</t>
  </si>
  <si>
    <t>雪拉村
东松村</t>
  </si>
  <si>
    <r>
      <t>必要性：</t>
    </r>
    <r>
      <rPr>
        <sz val="14"/>
        <rFont val="仿宋_GB2312"/>
        <family val="3"/>
      </rPr>
      <t>工程区域范围内由于渠道年久失修、损毁严重呈工程性缺水，耕地灌溉得不到保证，粮食产量较低，本工程的建设，可使来水顺利通过渠道输送至各灌片，使各灌区水利设施发挥应有设计效应，满足各灌区内的灌溉用水问题，提高了灌水效率，提高了灌溉保证率，改善农牧业生产基础条件，提高当地群众的生活水平，巩固脱贫攻坚成果，为全面开展新时代社会主义新农村建设提供有力支撑。</t>
    </r>
    <r>
      <rPr>
        <b/>
        <sz val="14"/>
        <rFont val="仿宋_GB2312"/>
        <family val="3"/>
      </rPr>
      <t>可行性：</t>
    </r>
    <r>
      <rPr>
        <sz val="14"/>
        <rFont val="仿宋_GB2312"/>
        <family val="3"/>
      </rPr>
      <t>一是工程占地实物指标为13.49亩，其中：永久性占地5.77亩，为原渠道用地；临时性占地7.72亩，为未利用地。二是本项目涉及占地为主要为临时占地，占地类型为未利用地，因此本项目不涉及占地补偿投资。</t>
    </r>
    <r>
      <rPr>
        <b/>
        <sz val="14"/>
        <rFont val="仿宋_GB2312"/>
        <family val="3"/>
      </rPr>
      <t>建设内容：</t>
    </r>
    <r>
      <rPr>
        <sz val="14"/>
        <rFont val="仿宋_GB2312"/>
        <family val="3"/>
      </rPr>
      <t>整治渠道共计15条，总长4089.03m，改建分水口12座，改建谷坊一座。</t>
    </r>
    <r>
      <rPr>
        <b/>
        <sz val="14"/>
        <rFont val="仿宋_GB2312"/>
        <family val="3"/>
      </rPr>
      <t>群众受益：</t>
    </r>
    <r>
      <rPr>
        <sz val="14"/>
        <rFont val="仿宋_GB2312"/>
        <family val="3"/>
      </rPr>
      <t>预计发放劳务报酬36.81万元，组织群众参与务工60人。</t>
    </r>
    <r>
      <rPr>
        <b/>
        <sz val="14"/>
        <rFont val="仿宋_GB2312"/>
        <family val="3"/>
      </rPr>
      <t>项目经营主体：</t>
    </r>
    <r>
      <rPr>
        <sz val="14"/>
        <rFont val="仿宋_GB2312"/>
        <family val="3"/>
      </rPr>
      <t>雪拉村村民委员会、东松村村民委员会。</t>
    </r>
  </si>
  <si>
    <t>本项目的实施有效解决了尼木县重要粮食产区的灌溉问题，同时在现有已成渠道的基础上修缮、修复，不仅利用了现有水利资源的情况下使其发挥原本设计效益，而且对当地水资源合理利用及分配呈有利影响。本项目具有良好的经济效益，社会效益，生态环境及水土保持效益。预计发放劳务报酬36.81万元，组织群众参与务工60人</t>
  </si>
  <si>
    <t>拉萨市尼木县塔荣镇尚日村排洪灌溉水渠建设以工代赈项目</t>
  </si>
  <si>
    <t>尚日村</t>
  </si>
  <si>
    <r>
      <t>必要性：</t>
    </r>
    <r>
      <rPr>
        <sz val="14"/>
        <rFont val="仿宋_GB2312"/>
        <family val="3"/>
      </rPr>
      <t>（1）工程的建设，加强渠系水利用系数，加强防洪减灾的需要；（2）工程的建设，能够促进塔荣镇尚日村农业产量，增加农牧民收入，乡村振兴需要。（3）工程的建设，是改善农村生态环境的需要，社会发展需要；工程区是塔荣镇重要的粮食生产地，主要以青稞、小麦、蔬菜等作物为主。</t>
    </r>
    <r>
      <rPr>
        <b/>
        <sz val="14"/>
        <rFont val="仿宋_GB2312"/>
        <family val="3"/>
      </rPr>
      <t>可行性：</t>
    </r>
    <r>
      <rPr>
        <sz val="14"/>
        <rFont val="仿宋_GB2312"/>
        <family val="3"/>
      </rPr>
      <t>一是组织领导得力，确保项目管理有序。二是技术保障有力。三是项目施工条件良好。</t>
    </r>
    <r>
      <rPr>
        <b/>
        <sz val="14"/>
        <rFont val="仿宋_GB2312"/>
        <family val="3"/>
      </rPr>
      <t>建设内容：</t>
    </r>
    <r>
      <rPr>
        <sz val="14"/>
        <rFont val="仿宋_GB2312"/>
        <family val="3"/>
      </rPr>
      <t>工程改建防洪堤 0.179km，改建谷坊 4 座，河道清障 12088.02m 3 ；改建渠道 0.886km，改建分水口 8 座。</t>
    </r>
    <r>
      <rPr>
        <b/>
        <sz val="14"/>
        <rFont val="仿宋_GB2312"/>
        <family val="3"/>
      </rPr>
      <t>群众受益：</t>
    </r>
    <r>
      <rPr>
        <sz val="14"/>
        <rFont val="仿宋_GB2312"/>
        <family val="3"/>
      </rPr>
      <t>该项目带动当地群众务工人数不少于50人，劳务报酬发放数不低于76.97万元。</t>
    </r>
    <r>
      <rPr>
        <b/>
        <sz val="14"/>
        <rFont val="仿宋_GB2312"/>
        <family val="3"/>
      </rPr>
      <t>项目经营主体：</t>
    </r>
    <r>
      <rPr>
        <sz val="14"/>
        <rFont val="仿宋_GB2312"/>
        <family val="3"/>
      </rPr>
      <t>尚日村村民委员会。</t>
    </r>
  </si>
  <si>
    <t>本工程建设地点位于尼木县塔荣镇尚日村，为维修改造项目。其中渠道由于运行多年，多处地段出现损毁，难以为下游提供灌溉任务，水利用系数极低；山洪治理段淤积严重，上游岸坎无防护。经多年来，由于没有投入足够的资金对现有的农田水利基本建设进行系统的规划和更新改造，现有设施简陋且破损严重，水资源利用率和灌溉保证率低，缺水现象严重，粮食产量处于较低水平，农民生活水平不高；本次山洪沟工程的实施，保护了冲沟下游光伏发电站的安全，确保了水利基础支撑乡村发展的不可替代作用。工程区是塔荣镇重要的粮食生产地，主要以青稞、小麦、蔬菜等作物为主。在生产管理过程中有些农作物给农民带来丰富的收入同时也给当地的环境带来不小的污染，很多地方水利设施不到位无法进行农产品结构调整，一定程度上制约了当地经济的发展。所以要及时改善农村生态环境，必须加快农田水利事业的发展，通过基础水利设施的配套合理发展生态农业、发展无公害农产品和绿色食品，保护绿色生态环境，促进塔荣镇农田水利事业的快速健康发展。该项目带动当地群众务工人数不少于50人，劳务报酬发放数不低于76.97万元。</t>
  </si>
  <si>
    <t>尼木县卡如乡卡如村农村饮水安全巩固提升以工代赈项目</t>
  </si>
  <si>
    <t>卡如村</t>
  </si>
  <si>
    <r>
      <t>必要性：</t>
    </r>
    <r>
      <rPr>
        <sz val="14"/>
        <rFont val="仿宋_GB2312"/>
        <family val="3"/>
      </rPr>
      <t>可解决卡如村2、3组、卡如一级检查站、卡如乡派出所、铁路护路大队、道路养护段工区、乡政府等群体饮水不足、季节性断水等情况，有效解决400余当地干部群众饮水问题。</t>
    </r>
    <r>
      <rPr>
        <b/>
        <sz val="14"/>
        <rFont val="仿宋_GB2312"/>
        <family val="3"/>
      </rPr>
      <t>可行性：</t>
    </r>
    <r>
      <rPr>
        <sz val="14"/>
        <rFont val="仿宋_GB2312"/>
        <family val="3"/>
      </rPr>
      <t>项目水源点离村庄5km处，卡如村2、3组、卡如一级检查站、卡如乡派出所、铁路护路大队、道路养护段工区等原未有独立供水系统，是借助附近村组的配水管网供水，但由于其他村组供水工程水源供水能力有限，仅能够满足本村组人口的供水，造成供水不足，首要解决的是项目区的水源问题，因此本次人饮工程新建截潜流，管网埋置都在冻土层以下，对水源地也需加以管理保护、做了网围栏、标示牌等相应措施、确保村民供水水源地的安全。</t>
    </r>
    <r>
      <rPr>
        <b/>
        <sz val="14"/>
        <rFont val="仿宋_GB2312"/>
        <family val="3"/>
      </rPr>
      <t>建设内容：</t>
    </r>
    <r>
      <rPr>
        <sz val="14"/>
        <rFont val="仿宋_GB2312"/>
        <family val="3"/>
      </rPr>
      <t>重建取水口一座、蓄水池一座、管网改造约8千米等。</t>
    </r>
    <r>
      <rPr>
        <b/>
        <sz val="14"/>
        <rFont val="仿宋_GB2312"/>
        <family val="3"/>
      </rPr>
      <t>群众受益：</t>
    </r>
    <r>
      <rPr>
        <sz val="14"/>
        <rFont val="仿宋_GB2312"/>
        <family val="3"/>
      </rPr>
      <t>该项目带动当地群众务工人数不少于60人，劳务报酬发放数不低于42.76万元。</t>
    </r>
    <r>
      <rPr>
        <b/>
        <sz val="14"/>
        <rFont val="仿宋_GB2312"/>
        <family val="3"/>
      </rPr>
      <t>项目经营主体：</t>
    </r>
    <r>
      <rPr>
        <sz val="14"/>
        <rFont val="仿宋_GB2312"/>
        <family val="3"/>
      </rPr>
      <t>卡如乡人民政府。</t>
    </r>
  </si>
  <si>
    <t>尼木县卡如乡人民政府</t>
  </si>
  <si>
    <t>可解决卡如村2、3组、卡如一级检查站、卡如乡派出所、铁路护路大队、道路养护段工区、乡政府等群体饮水不足、季节性断水等情况，有效解决400余当地干部群众饮水问题。项目经营主体：卡如乡人民政府。群众参与受益率：该项目带动当地群众务工人数不少于60人，劳务报酬发放数不低于42.76万元。</t>
  </si>
  <si>
    <t>已完成立项、风评、环评等，正在办理农转建手续和水保手续。</t>
  </si>
  <si>
    <t>尼木县普巴村乡村振兴建设项目</t>
  </si>
  <si>
    <t>尼木乡普巴村</t>
  </si>
  <si>
    <r>
      <t>必要性：</t>
    </r>
    <r>
      <rPr>
        <sz val="12"/>
        <rFont val="仿宋_GB2312"/>
        <family val="3"/>
      </rPr>
      <t>1、城镇化进程中改善乡村环境的必要；2、发展社会主义新农村建设的必要；3、乡村振兴战略改善农村人居环境的必要；4、实施乡村振兴战略是建设美丽普巴村的关键举措。5、实施乡村振兴战略是健全普巴村现代社会治理格局的固本之策。6、实施乡村振兴战略是实现普巴村全体人民共同富裕的必然选择。7、有利于推进普巴村生态文明建设。</t>
    </r>
    <r>
      <rPr>
        <b/>
        <sz val="12"/>
        <rFont val="仿宋_GB2312"/>
        <family val="3"/>
      </rPr>
      <t>可行性：</t>
    </r>
    <r>
      <rPr>
        <sz val="12"/>
        <rFont val="仿宋_GB2312"/>
        <family val="3"/>
      </rPr>
      <t>1、技术可行；2、效益可行；3、场地卫生条件可行；4.施工及技术条件可行；5.资金来源可行</t>
    </r>
    <r>
      <rPr>
        <b/>
        <sz val="12"/>
        <rFont val="仿宋_GB2312"/>
        <family val="3"/>
      </rPr>
      <t>。建设内容：</t>
    </r>
    <r>
      <rPr>
        <sz val="12"/>
        <rFont val="仿宋_GB2312"/>
        <family val="3"/>
      </rPr>
      <t>本项目涉及道路工程、绿化工程、给排水工程、挡墙防护工程、照明工程、水利工程及附属工程构成。道路工程：村主道道路提升3925.9m建设面积13544.47</t>
    </r>
    <r>
      <rPr>
        <sz val="12"/>
        <rFont val="宋体"/>
        <family val="0"/>
      </rPr>
      <t>㎡</t>
    </r>
    <r>
      <rPr>
        <sz val="12"/>
        <rFont val="仿宋_GB2312"/>
        <family val="3"/>
      </rPr>
      <t>，入户支路1316.6m，建设面积4332.6</t>
    </r>
    <r>
      <rPr>
        <sz val="12"/>
        <rFont val="宋体"/>
        <family val="0"/>
      </rPr>
      <t>㎡</t>
    </r>
    <r>
      <rPr>
        <sz val="12"/>
        <rFont val="仿宋_GB2312"/>
        <family val="3"/>
      </rPr>
      <t>，入户硬化66处（5716</t>
    </r>
    <r>
      <rPr>
        <sz val="12"/>
        <rFont val="宋体"/>
        <family val="0"/>
      </rPr>
      <t>㎡</t>
    </r>
    <r>
      <rPr>
        <sz val="12"/>
        <rFont val="仿宋_GB2312"/>
        <family val="3"/>
      </rPr>
      <t>））；新建穿路涵洞12处，共计99.5m。绿化工程：本项目新增绿化5146.81</t>
    </r>
    <r>
      <rPr>
        <sz val="12"/>
        <rFont val="宋体"/>
        <family val="0"/>
      </rPr>
      <t>㎡</t>
    </r>
    <r>
      <rPr>
        <sz val="12"/>
        <rFont val="仿宋_GB2312"/>
        <family val="3"/>
      </rPr>
      <t>，种植桃树267株、更换种植土2166.72m</t>
    </r>
    <r>
      <rPr>
        <sz val="12"/>
        <rFont val="宋体"/>
        <family val="0"/>
      </rPr>
      <t>³</t>
    </r>
    <r>
      <rPr>
        <sz val="12"/>
        <rFont val="仿宋_GB2312"/>
        <family val="3"/>
      </rPr>
      <t>、新增绿化栏杆2886.68m、场地清理5416.81</t>
    </r>
    <r>
      <rPr>
        <sz val="12"/>
        <rFont val="宋体"/>
        <family val="0"/>
      </rPr>
      <t>㎡</t>
    </r>
    <r>
      <rPr>
        <sz val="12"/>
        <rFont val="仿宋_GB2312"/>
        <family val="3"/>
      </rPr>
      <t>及其他零星工程。给排水工程：全村共修建污水管道8200米，管径为DN300，预留出户管3450米，管径为DN200。共修建给水管道6850米，管径为DN50、DN100，预留接户管2580米,管径为DN32，蓄水池5座。挡墙防护工程：全村共防护5处，共修建防护长度562m。采用M10浆砌片石材质。照明工程：全村共设置路灯280盏，光源高:H=6.0m 悬挑长：L=0.96m。水利工程：新建防洪堤350m（结构为毛石混凝土结构，堤身高3.0m，基础高1.5m，宽1.50）。新建防洪堤段河道整铺铅丝石笼沉排。附属工程：为提升村内整体环境，清理整治村内堆放沙土、柴垛、草料堆等整理工程一项，村内配套环卫设施。</t>
    </r>
    <r>
      <rPr>
        <b/>
        <sz val="12"/>
        <rFont val="仿宋_GB2312"/>
        <family val="3"/>
      </rPr>
      <t>群众受益：</t>
    </r>
    <r>
      <rPr>
        <sz val="12"/>
        <rFont val="仿宋_GB2312"/>
        <family val="3"/>
      </rPr>
      <t>项目建成后，可极大地提高普巴村生态环境质量，人居环境极大提升，提高生态保护与生态经济的意识，实现美丽乡村、幸福家园生态资源开发与生态环境保护有机结合的目标。本项目建设时能带动周边经济的增长，如本项目建设时采用的建筑材料需要在当地购买，拉动当地的经济增长。且本项目建设时能为当地农民工提供就业岗位，增加当地农民工的收入。本项目的建设，提高了交通条件，可以带动周边的居民更方便出行，也更加鼓励村内的人外出，提高就业工作率，增加劳动收入。</t>
    </r>
    <r>
      <rPr>
        <b/>
        <sz val="12"/>
        <rFont val="仿宋_GB2312"/>
        <family val="3"/>
      </rPr>
      <t>项目经营主体：</t>
    </r>
    <r>
      <rPr>
        <sz val="12"/>
        <rFont val="仿宋_GB2312"/>
        <family val="3"/>
      </rPr>
      <t>尼木县普巴村村委会。</t>
    </r>
  </si>
  <si>
    <t>由于本项目属于非营利性质的民生项目，因此无直接经济效益。项目建成后，可极大地提高普巴村生态环境质量，人居环境极大提升，提高生态保护与生态经济的意识，实现美丽乡村、幸福家园生态资源开发与生态环境保护有机结合的目标。本项目建设时能带动周边经济的增长，如本项目建设时采用的建筑材料需要在当地购买，拉动当地的经济增长。且本项目建设时能为当地农民工提供就业岗位，增加当地农民工的收入。本项目的建设，提高了交通条件，可以带动周边的居民更方便出行，也更加鼓励村内的人外出，提高就业工作率，增加劳动收入。该项目带动115户735人、其中脱贫户31户62人。</t>
  </si>
  <si>
    <t>尼木县续迈村人居环境整治建设项目</t>
  </si>
  <si>
    <t>续迈村</t>
  </si>
  <si>
    <r>
      <t>必要性：</t>
    </r>
    <r>
      <rPr>
        <sz val="13"/>
        <rFont val="仿宋_GB2312"/>
        <family val="3"/>
      </rPr>
      <t>通过开发和建设服务配套设施，为市民和游客提供全方位的休闲、锻炼基本条件，实现“旅游观光、休闲度假、历史教育、商贸洽谈”于一体的综合性生活区。使居民达到“情在文化中净化，意在文化中升华”，充分体验文化的无穷乐趣。因此，项目的实施具有巨大的生态效益、社会效益和经济效益。</t>
    </r>
    <r>
      <rPr>
        <b/>
        <sz val="13"/>
        <rFont val="仿宋_GB2312"/>
        <family val="3"/>
      </rPr>
      <t>可行性：</t>
    </r>
    <r>
      <rPr>
        <sz val="13"/>
        <rFont val="仿宋_GB2312"/>
        <family val="3"/>
      </rPr>
      <t>党中央国务院、自治区党委、政府、拉萨市政府的领导对尼木县城市化进程，历来非常重视和关心，这些都为项目的建设提供了良好的政策，在政策上有保证。</t>
    </r>
    <r>
      <rPr>
        <b/>
        <sz val="13"/>
        <rFont val="仿宋_GB2312"/>
        <family val="3"/>
      </rPr>
      <t>建设内容：</t>
    </r>
    <r>
      <rPr>
        <sz val="13"/>
        <rFont val="仿宋_GB2312"/>
        <family val="3"/>
      </rPr>
      <t>村内主要道路7条共计8695.731m，次要道路11条共计3793.12m，入户道路硬化19610.0</t>
    </r>
    <r>
      <rPr>
        <sz val="13"/>
        <rFont val="宋体"/>
        <family val="0"/>
      </rPr>
      <t>㎡</t>
    </r>
    <r>
      <rPr>
        <sz val="13"/>
        <rFont val="仿宋_GB2312"/>
        <family val="3"/>
      </rPr>
      <t>；新建桥梁1处，跨径长10m；新建圆管涵19处，共计129m；新建过水路面2处；新建盖板边沟706米，明沟358米。排水工程：本项目新建污水主管道14043米，管径为DN300，预留接户管3280米，管径为DN200，圆形钢筋混凝土检查井695座，污水化粪池7座。给水工程：本项目新建给水主管DN150，长3875米，输水管起点接现状水源点，新建蓄水池3座，终点接入现状蓄水池，村内联通主管起终点均与现状给水管道相接。防护工程（挡墙）：全村共防护4处，共修建防护长度537m。采用M10浆砌片石材质。照明工程：全村共设置路灯561盏。环卫工程：为提升村内整体环境，理整治村内堆放沙土、柴垛、草料堆等整理工程一项，村内配套环卫设施，181套入户垃圾箱，13套勾壁式垃圾箱，配套一辆垃圾收集车，一辆吸污车。环境整治工程：为提升村内整体环境，清理整治村内堆放沙土、柴垛、草料堆等整理工程一项，新增一处集中活动场地一处。</t>
    </r>
    <r>
      <rPr>
        <b/>
        <sz val="13"/>
        <rFont val="仿宋_GB2312"/>
        <family val="3"/>
      </rPr>
      <t>群众受益：</t>
    </r>
    <r>
      <rPr>
        <sz val="13"/>
        <rFont val="仿宋_GB2312"/>
        <family val="3"/>
      </rPr>
      <t>有利于群众日常出行，加强农业建设。</t>
    </r>
    <r>
      <rPr>
        <b/>
        <sz val="13"/>
        <rFont val="仿宋_GB2312"/>
        <family val="3"/>
      </rPr>
      <t>项目经营主体：</t>
    </r>
    <r>
      <rPr>
        <sz val="13"/>
        <rFont val="仿宋_GB2312"/>
        <family val="3"/>
      </rPr>
      <t>续迈村村委会全体村民。</t>
    </r>
  </si>
  <si>
    <t>本工程的实施，将完善尼木县续迈乡续迈村的投资环境和人居环境，为促进尼木县帕古乡帕古村经济的发展、社会经济结构调整而提供良好的基础条件，有利地改善现在基础设施状况，有利于促进尼木县帕古乡帕古村经济环境的协调发展，方便区域内市民的生活及工作，体现“以人为本、全面发展构建和谐社会”的指导思想，提高党和和政府的形象和信誉。该项目带动175户760人、其中脱贫户30户138人。</t>
  </si>
  <si>
    <t>已完成立项申请、立项批复、风评、环评、林勘、水土保持、国土手续、可研编制、可研评审、可研批复；正在办理用地手续和正在初设评审</t>
  </si>
  <si>
    <t>尼木县帕古乡</t>
  </si>
  <si>
    <t>尼木县帕古村宜居宜业和美乡村建设项目</t>
  </si>
  <si>
    <t>帕古乡帕古村</t>
  </si>
  <si>
    <r>
      <t>必要性：</t>
    </r>
    <r>
      <rPr>
        <sz val="14"/>
        <rFont val="仿宋_GB2312"/>
        <family val="3"/>
      </rPr>
      <t>通过开发和建设服务配套设施，为市民和游客提供全方位的休闲、锻炼基本条件，实现“旅游观光、休闲度假、历史教育、商贸洽谈”于一体的综合性生活区。使居民达到“情在文化中净化，意在文化中升华”，充分体验文化的无穷乐趣。因此，项目的实施具有巨大的生态效益、社会效益和经济效益。</t>
    </r>
    <r>
      <rPr>
        <b/>
        <sz val="14"/>
        <rFont val="仿宋_GB2312"/>
        <family val="3"/>
      </rPr>
      <t>可行性：</t>
    </r>
    <r>
      <rPr>
        <sz val="14"/>
        <rFont val="仿宋_GB2312"/>
        <family val="3"/>
      </rPr>
      <t>党中央国务院、自治区党委、政府、拉萨市政府的领导对尼木县城市化进程，历来非常重视和关心，这些都为项目的建设提供了良好的政策，在政策上有保证。</t>
    </r>
    <r>
      <rPr>
        <b/>
        <sz val="14"/>
        <rFont val="仿宋_GB2312"/>
        <family val="3"/>
      </rPr>
      <t>建设内容：</t>
    </r>
    <r>
      <rPr>
        <sz val="14"/>
        <rFont val="仿宋_GB2312"/>
        <family val="3"/>
      </rPr>
      <t>帕古村全村实施人居环境整治，主要建设内容：23158.6</t>
    </r>
    <r>
      <rPr>
        <sz val="14"/>
        <rFont val="宋体"/>
        <family val="0"/>
      </rPr>
      <t>㎡</t>
    </r>
    <r>
      <rPr>
        <sz val="14"/>
        <rFont val="仿宋_GB2312"/>
        <family val="3"/>
      </rPr>
      <t>的道路工程及村内巷道硬化工程和交安工程，拆除新建2座桥梁，12517m的污水管网和13座化粪池，涵洞及边沟工程、垃圾分类及处理、环境整治工程、260盏照明工程以及附属工程和设备采购。</t>
    </r>
    <r>
      <rPr>
        <b/>
        <sz val="14"/>
        <rFont val="仿宋_GB2312"/>
        <family val="3"/>
      </rPr>
      <t>群众受益：</t>
    </r>
    <r>
      <rPr>
        <sz val="14"/>
        <rFont val="仿宋_GB2312"/>
        <family val="3"/>
      </rPr>
      <t>有利于群众日常出行，加强农业建设。</t>
    </r>
    <r>
      <rPr>
        <b/>
        <sz val="14"/>
        <rFont val="仿宋_GB2312"/>
        <family val="3"/>
      </rPr>
      <t>项目经营主体：</t>
    </r>
    <r>
      <rPr>
        <sz val="14"/>
        <rFont val="仿宋_GB2312"/>
        <family val="3"/>
      </rPr>
      <t>帕古村村委会全体村民。</t>
    </r>
  </si>
  <si>
    <t>本工程的实施，将完善尼木县帕古乡帕古村的投资环境和人居环境，为促进尼木县帕古乡帕古村经济的发展、社会经济结构调整而提供良好的基础条件，有利地改善现在基础设施状况，有利于促进尼木县帕古乡帕古村经济环境的协调发展，方便区域内市民的生活及工作，体现“以人为本、全面发展构建和谐社会”的指导思想，提高党和和政府的形象和信誉。带动115户735人、其中脱贫户28户169人。</t>
  </si>
  <si>
    <t>已完成立项申请、立项批复、风评、环评、林勘、水土保持、国土手续、可研编制、可研评审、可研批复、初设编制、初设评审，正在办理用地手续</t>
  </si>
  <si>
    <t>尼木县安岗村宜居宜业和美乡村建设项目</t>
  </si>
  <si>
    <t>续迈乡安岗村</t>
  </si>
  <si>
    <r>
      <t>必要性：</t>
    </r>
    <r>
      <rPr>
        <sz val="14"/>
        <rFont val="仿宋_GB2312"/>
        <family val="3"/>
      </rPr>
      <t>通过开发和建设服务配套设施，为市民和游客提供全方位的休闲、锻炼基本条件，实现“旅游观光、休闲度假、历史教育、商贸洽谈”于一体的综合性生活区。使居民达到“情在文化中净化，意在文化中升华”，充分体验文化的无穷乐趣。因此，项目的实施具有巨大的生态效益、社会效益和经济效益。产业项目经营主体：村委会全体村民。</t>
    </r>
    <r>
      <rPr>
        <b/>
        <sz val="14"/>
        <rFont val="仿宋_GB2312"/>
        <family val="3"/>
      </rPr>
      <t>可行性：</t>
    </r>
    <r>
      <rPr>
        <sz val="14"/>
        <rFont val="仿宋_GB2312"/>
        <family val="3"/>
      </rPr>
      <t>党中央国务院、自治区党委、政府、拉萨市政府的领导对尼木县城市化进程，历来非常重视和关心，这些都为项目的建设提供了良好的政策，在政策上有保证。</t>
    </r>
    <r>
      <rPr>
        <b/>
        <sz val="14"/>
        <rFont val="仿宋_GB2312"/>
        <family val="3"/>
      </rPr>
      <t>建设内容：</t>
    </r>
    <r>
      <rPr>
        <sz val="14"/>
        <rFont val="仿宋_GB2312"/>
        <family val="3"/>
      </rPr>
      <t>新建水泥混凝土道路工程12895.43m，涵洞38处，挡墙2处，污水工程7635m，化粪池7座，路灯工程247盏，边沟水渠、交安工程、沿街村容村貌立面改造、环境整治工程以及附属工程。</t>
    </r>
    <r>
      <rPr>
        <b/>
        <sz val="14"/>
        <rFont val="仿宋_GB2312"/>
        <family val="3"/>
      </rPr>
      <t>群众受益：</t>
    </r>
    <r>
      <rPr>
        <sz val="14"/>
        <rFont val="仿宋_GB2312"/>
        <family val="3"/>
      </rPr>
      <t>有利于群众日常出行，加强农业建设。</t>
    </r>
  </si>
  <si>
    <t>本工程的实施，将完善尼木县续迈乡安岗村的投资环境和人居环境，为促进尼木县续迈乡安岗村经济的发展、社会经济结构调整而提供良好的基础条件，有利地改善现在基础设施状况，有利于促进尼木县续迈乡安岗村经济环境的协调发展，方便区域内市民的生活及工作，体现“以人为本、全面发展构建和谐社会”的指导思想，提高党和和政府的形象和信誉。带动237户949人、其中脱贫户62户205人。</t>
  </si>
  <si>
    <t>尼木县雪拉村宜居宜业和美乡村建设项目</t>
  </si>
  <si>
    <r>
      <t>必要性：</t>
    </r>
    <r>
      <rPr>
        <sz val="11"/>
        <rFont val="仿宋_GB2312"/>
        <family val="3"/>
      </rPr>
      <t>1、城镇化进程中改善乡村环境的必要；2、发展社会主义新农村建设的必要；3、乡村振兴战略改善农村人居环境的必要；4、实施乡村振兴战略是建设美丽雪拉村的关键举措。5、实施乡村振兴战略是健全雪拉村现代社会治理格局的固本之策。6、实施乡村振兴战略是实现雪拉村全体人民共同富裕的必然选择。7、有利于推进雪拉村生态文明建设。</t>
    </r>
    <r>
      <rPr>
        <b/>
        <sz val="11"/>
        <rFont val="仿宋_GB2312"/>
        <family val="3"/>
      </rPr>
      <t>可行性：</t>
    </r>
    <r>
      <rPr>
        <sz val="11"/>
        <rFont val="仿宋_GB2312"/>
        <family val="3"/>
      </rPr>
      <t>一、项目建设符合上级政策要求；二、项目建设的基础条件有保障；三、项目技术有保证；四、其它条件成熟。项目经营主体：尼木县雪拉村村委会。</t>
    </r>
    <r>
      <rPr>
        <b/>
        <sz val="11"/>
        <rFont val="仿宋_GB2312"/>
        <family val="3"/>
      </rPr>
      <t>建设内容：</t>
    </r>
    <r>
      <rPr>
        <sz val="11"/>
        <rFont val="仿宋_GB2312"/>
        <family val="3"/>
      </rPr>
      <t>道路工程：村内主要道路6条共计2101m，次要道路9条共计2688m，入户铺装12594.6</t>
    </r>
    <r>
      <rPr>
        <sz val="11"/>
        <rFont val="宋体"/>
        <family val="0"/>
      </rPr>
      <t>㎡</t>
    </r>
    <r>
      <rPr>
        <sz val="11"/>
        <rFont val="仿宋_GB2312"/>
        <family val="3"/>
      </rPr>
      <t>；新建穿路明板涵2处，共计15m；新建圆管涵57处，共计327m；镀锌钢管2处，共计10m；新建边沟1502米，边沟维修53米。环境整治工程：本项目新增组内产业宣传场地2个,村集体开会场地2个，村集体产业基础设施5个，树木防护4010米，新增种植桃树466株，榆树105株，红花槐155株，草坪种植7894平方米。排水工程：本项目新建污水主管道10505米，管径为DN300，预留接户管4260米，管径为DN200，圆形钢筋混凝土检查井525座，污水化粪池2座。挡墙防护工程：全村共防护10处，共修建防护长度667m。采用M10浆砌片石材质。照明工程：全村共设置路灯408盏。水利工程：一组组新建排洪渠110m（结构为钢筋混凝土结构，高1.0m，宽1.0m，壁厚0.2m）； 三组新建挡墙5.3m（浆砌片石结构，重力式挡墙）， 新建渠道6.3m（浆砌石结构）；四组新建排洪渠101m（结构为浆砌石结构，高0.5m，宽2.0m，壁厚0.4m）。环卫工程：为提升村内整体环境，村内配套环卫设施，139套入户垃圾箱，15套勾壁式垃圾箱，配套一辆垃圾收集车，一辆吸粪车。附属工程：为提升村内整体环境，清理整治村内堆放沙土、柴垛、草料堆等整理工程一项。</t>
    </r>
    <r>
      <rPr>
        <b/>
        <sz val="11"/>
        <rFont val="仿宋_GB2312"/>
        <family val="3"/>
      </rPr>
      <t>群众受益：</t>
    </r>
    <r>
      <rPr>
        <sz val="11"/>
        <rFont val="仿宋_GB2312"/>
        <family val="3"/>
      </rPr>
      <t>由于本项目属于非营利性质的民生项目，因此无直接经济效益。该项目的建成和实施，可以使当地人民群众的生产生活条件和居住环境环境得到大大的改善，项目的建设期间可为当地带来劳动用工，增加群众收入，建设完成后优质的环境。通过完善村庄基础设施，提升村庄形象，从而获得广泛的民心支持；本项目建设对国民经济的促进作用可以分为直接促进和间接促进。间接促进作用即通过完善雪拉村的基础配套设施，满足区域经济发展对村庄基础配套设施的基本要求，增强雪拉村居住环境对资金吸引能力，创造新的就业岗位等效应，促进国民经济发展。项目的实施也在一定程度上带动了地区经济的发展。工程所需的水泥、砖、木料、钢材、砂石等建筑材料在拉萨市购买，拉动了地方经济的发展。</t>
    </r>
  </si>
  <si>
    <t>由于本项目属于非营利性质的民生项目，因此无直接经济效益。该项目的建成和实施，可以使当地人民群众的生产生活条件和居住环境环境得到大大的改善，项目的建设期间可为当地带来劳动用工，增加群众收入，建设完成后优质的环境。通过完善村庄基础设施，提升村庄形象，从而获得广泛的民心支持；本项目建设对国民经济的促进作用可以分为直接促进和间接促进。间接促进作用即通过完善雪拉村的基础配套设施，满足区域经济发展对村庄基础配套设施的基本要求，增强雪拉村居住环境对资金吸引能力，创造新的就业岗位等效应，促进国民经济发展。项目的实施也在一定程度上带动了地区经济的发展。工程所需的水泥、砖、木料、钢材、砂石等建筑材料在拉萨市购买，拉动了地方经济的发展。带动175户760人、其中脱贫户30户138人。</t>
  </si>
  <si>
    <t>已完成立项申请、立项批复、风评、环评、林勘、水土保持、国土手续、可研编制、可研评审，正在办理用地手续</t>
  </si>
  <si>
    <t>尼木县普松村宜居宜业和美乡村建设项目</t>
  </si>
  <si>
    <t>普松乡普松村</t>
  </si>
  <si>
    <r>
      <t>必要性：</t>
    </r>
    <r>
      <rPr>
        <sz val="10"/>
        <rFont val="仿宋_GB2312"/>
        <family val="3"/>
      </rPr>
      <t>本项目的建设可以解决村庄现状的污水渗漏、土地裸露扬尘较多、路灯损坏、等问题；且建成之后可以完善现有基础设施，提升村庄整体形象，为以后发展普松村休闲旅游业打下基础，以此促进普松村旅游经济发展，助力普松村乡村产业振兴。故本项目的建设是十分有必要的。</t>
    </r>
    <r>
      <rPr>
        <b/>
        <sz val="10"/>
        <rFont val="仿宋_GB2312"/>
        <family val="3"/>
      </rPr>
      <t>可行性：</t>
    </r>
    <r>
      <rPr>
        <sz val="10"/>
        <rFont val="仿宋_GB2312"/>
        <family val="3"/>
      </rPr>
      <t>普松村有着良好的地理位置和自然资源，普松村有着深厚的文化底蕴，现有交通满足普松村对外联系需求，故建设条件可行；村委会已在全村做过相关宣讲，群众有接受度，群众基础可行；项目建设也符合相关文旅政策，政策条件可行。故本项目具备可行性。</t>
    </r>
    <r>
      <rPr>
        <b/>
        <sz val="10"/>
        <rFont val="仿宋_GB2312"/>
        <family val="3"/>
      </rPr>
      <t>建设内容：</t>
    </r>
    <r>
      <rPr>
        <sz val="10"/>
        <rFont val="仿宋_GB2312"/>
        <family val="3"/>
      </rPr>
      <t>1、村庄基础设施工程（1）道路工程新建次要道路2498.43平方米；新建入户路18406.89平方米；新增C25过水路面截水墙768.00立方米；零星路面1653.00平方米；土路平整140平方米，涵洞工程477米（1-0.75圆管涵31m，1-0.5圆管涵431m，清掏15m）；排水沟工程1771.93m；路基防护工程79米；交安工程1项及道路土石方等相关附属工程。（2）污水工程排水土石方工程1项；DN400污水主管网5060米；DN200污水入户管2650米；污水检查井1项；化粪池5座等相关附属工程。（3）照明工程6m高太阳能路灯128盏，4.5m高太阳能路灯186盏。2、村庄环境提升工程.新增混凝土铺装111.10平方米；新增毛石防护30.00米；新增防护栏杆2795.70米；残垣断壁修整330.70米；残垣断壁修复59.00米；新增草坪538.70平方米；光核桃100棵；紫叶李47棵；榆树47棵；白皮松15棵等相关附属工程。3、旅游配套设施工程.新增石材铺装772.70平方米；新建路缘石178.00米以及相关附属工程。</t>
    </r>
    <r>
      <rPr>
        <b/>
        <sz val="10"/>
        <rFont val="仿宋_GB2312"/>
        <family val="3"/>
      </rPr>
      <t>群众受益：</t>
    </r>
    <r>
      <rPr>
        <sz val="10"/>
        <rFont val="仿宋_GB2312"/>
        <family val="3"/>
      </rPr>
      <t>（1）经济效益本项目建设时能带动周边经济的增长，如本项目建设时采用的建筑材料需要在当地购买，拉动当地的经济增长。且本项目建设时能为当地农民工提供就业岗位，增加当地农民工的收入。项目建成后，农村人居环境得到改善。农村人口集聚、交通条件、居住环境得到改善，农民增收渠道增加，生活水平不断提高。且村庄面貌改造提升带来的生态、休闲、观光产业发展，可以吸引更多的客商投资，依托本地区位于自然资源优势，促进产业结构升级，拉动就业人数增加和农民收入增加。（2）社会效益.该项目建设符合现代化新农村建设的要求，切合堆龙德庆区德庆村经济发展实际，对推动全乡整体加快发展具有深远意义。1、项目建成后，可有效改善当地的交通、水等基础设施，进一步提高堆龙德庆区德庆村的居住环境。2、农村人居环境得到较大改善后,环境质量显著提升,群众精神面貌更加振奋,投资创业环境更加优良,吸引成功人士投资兴业,发展乡村产业和乡村旅游。（3）生态效益.本项目建设符合当地经济发展规划，选用生产工艺成熟可靠，符合国家的产业政策。本项目建成投用后，在全面采取各项污染防治措施和加强企业环境管理的前提下，对产生的各类污染物都采取了切实可行的治理措施，严格控制在国家规定的排放标准内，所以本项目的建设不会对区域的生态环境产生明显的影响。</t>
    </r>
    <r>
      <rPr>
        <b/>
        <sz val="10"/>
        <rFont val="仿宋_GB2312"/>
        <family val="3"/>
      </rPr>
      <t>项目经营主体：</t>
    </r>
    <r>
      <rPr>
        <sz val="10"/>
        <rFont val="仿宋_GB2312"/>
        <family val="3"/>
      </rPr>
      <t>普松村村委会。</t>
    </r>
  </si>
  <si>
    <t>由于本项目属于非营利性质的民生项目，因此无直接经济效益。
项目建成后，可极大地提高普巴村生态环境质量，人居环境极大提升，提高生态保护与生态经济的意识，实现美丽乡村、幸福家园生态资源开发与生态环境保护有机结合的目标。本项目建设时能带动周边经济的增长，如本项目建设时采用的建筑材料需要在当地购买，拉动当地的经济增长。且本项目建设时能为当地农民工提供就业岗位，增加当地农民工的收入。本项目的建设，提高了交通条件，可以带动周边的居民更方便出行，也更加鼓励村内的人外出，提高就业工作率，增加劳动收入。带动160户668人、其中脱贫户25户107人。</t>
  </si>
  <si>
    <t>已完成立项、风评、环评、林勘、水土保持、国土手续、可研编制、可研评审，可研批复、。正在办理用地手续和初设评审</t>
  </si>
  <si>
    <t>尼木县2023年扶贫小额到户贷款贴息</t>
  </si>
  <si>
    <t>截止目前全县2023年扶贫小额贷款（扶贫到户贷款）人数239户，贷款1040.09万元。经同农行对接，按全面测算小额贷款贴息为56万元。</t>
  </si>
  <si>
    <t>已对接农行确定预计资金</t>
  </si>
  <si>
    <t>尼木县外出务工就业创业补贴和扶贫车间就业带动补贴项目</t>
  </si>
  <si>
    <t>2023年度尼木县外出务工就业创业补贴和扶贫车间就业带动补贴项目</t>
  </si>
  <si>
    <t>尼木县人社局</t>
  </si>
  <si>
    <t>带动全县外出务工数，让扶贫车间带动更多的脱贫户，为全县脱贫户增收。</t>
  </si>
  <si>
    <t>无需办理前置手续</t>
  </si>
  <si>
    <t>八、当雄县</t>
  </si>
  <si>
    <t>当雄县</t>
  </si>
  <si>
    <t>当雄县格达乡村集体经济示范带动建设项目</t>
  </si>
  <si>
    <t>格达乡格达村</t>
  </si>
  <si>
    <r>
      <t>必要性和可行性：</t>
    </r>
    <r>
      <rPr>
        <sz val="14"/>
        <rFont val="仿宋_GB2312"/>
        <family val="3"/>
      </rPr>
      <t>格达乡部队资源比较丰富，项目建成后年均实现收益60万元，将会受益脱贫户、监测户10户32人。</t>
    </r>
    <r>
      <rPr>
        <b/>
        <sz val="14"/>
        <rFont val="仿宋_GB2312"/>
        <family val="3"/>
      </rPr>
      <t>建设内容：</t>
    </r>
    <r>
      <rPr>
        <sz val="14"/>
        <rFont val="仿宋_GB2312"/>
        <family val="3"/>
      </rPr>
      <t>用地面积为8840.11</t>
    </r>
    <r>
      <rPr>
        <sz val="14"/>
        <rFont val="宋体"/>
        <family val="0"/>
      </rPr>
      <t>㎡</t>
    </r>
    <r>
      <rPr>
        <sz val="14"/>
        <rFont val="仿宋_GB2312"/>
        <family val="3"/>
      </rPr>
      <t>，建设物流区、道路、及配套设施。</t>
    </r>
    <r>
      <rPr>
        <b/>
        <sz val="14"/>
        <rFont val="仿宋_GB2312"/>
        <family val="3"/>
      </rPr>
      <t>经营主体：</t>
    </r>
    <r>
      <rPr>
        <sz val="14"/>
        <rFont val="仿宋_GB2312"/>
        <family val="3"/>
      </rPr>
      <t>当雄县格达乡</t>
    </r>
  </si>
  <si>
    <t>当雄县格达乡人民政府</t>
  </si>
  <si>
    <t>项目建成后预计年均实现收益60万、带动脱贫户监测户10户32人带动增收</t>
  </si>
  <si>
    <t>概算批复、土地手续拉萨市自然资源局正在与自然资源厅对接</t>
  </si>
  <si>
    <t>石膏矿机械设备提升改造项目</t>
  </si>
  <si>
    <t>乌玛塘乡</t>
  </si>
  <si>
    <r>
      <t>必要性和可行性：</t>
    </r>
    <r>
      <rPr>
        <sz val="14"/>
        <rFont val="仿宋_GB2312"/>
        <family val="3"/>
      </rPr>
      <t>该项目市场前景较为广阔，带动群众增收效益较为明显，目前已有纳龙村290余户群众带动增收。为更好拓宽当地群众增收渠道，让当地村委会运输车队参与其中，运营原材料，进一步提高群众收入，更好地巩固脱贫成果。但目前该项目原有设备陈旧破损，为提档升级做大做强，把原有设备进行更新换代，以便更好的运营项目，项目建成后年均实现200万元，将会受益乌玛塘乡脱贫户、监测户63户334人。</t>
    </r>
    <r>
      <rPr>
        <b/>
        <sz val="14"/>
        <rFont val="仿宋_GB2312"/>
        <family val="3"/>
      </rPr>
      <t>建设内容：</t>
    </r>
    <r>
      <rPr>
        <sz val="14"/>
        <rFont val="仿宋_GB2312"/>
        <family val="3"/>
      </rPr>
      <t>采购矿山开采机械设备：矿山锯石机及配套附属器械、露天矿山大型挖掘机5台、龙门吊1座。</t>
    </r>
    <r>
      <rPr>
        <b/>
        <sz val="14"/>
        <rFont val="仿宋_GB2312"/>
        <family val="3"/>
      </rPr>
      <t xml:space="preserve">                                                 经营主体：</t>
    </r>
    <r>
      <rPr>
        <sz val="14"/>
        <rFont val="仿宋_GB2312"/>
        <family val="3"/>
      </rPr>
      <t>当雄县富民国有矿业有限公司。</t>
    </r>
  </si>
  <si>
    <t>扩建</t>
  </si>
  <si>
    <t>当雄县富民矿业有限公司</t>
  </si>
  <si>
    <t>项目建成后年均实现200万元，将会受益乌玛塘乡脱贫户、监测户63户334人</t>
  </si>
  <si>
    <t>采购类项目无需办理手续</t>
  </si>
  <si>
    <t>到户养殖类项目</t>
  </si>
  <si>
    <t>当雄县4个乡镇（当曲卡镇、龙仁乡、乌玛塘乡、纳木湖乡）</t>
  </si>
  <si>
    <r>
      <t>必要性和可行性：</t>
    </r>
    <r>
      <rPr>
        <sz val="14"/>
        <rFont val="仿宋_GB2312"/>
        <family val="3"/>
      </rPr>
      <t>因前期以“南北山绿化工程”为契机，向哲蚌寺管会申请全县8个乡（镇）脱贫户和监测户牲畜扶持项目，但牲畜头数有限，当雄县东部4个乡镇（当曲卡镇、龙仁乡、乌玛塘乡、纳木湖乡）180户未能享受该政策。鉴于此情，与东部4个乡镇对接，对180户无畜或少畜脱贫户和监测户发放牦牛，提高畜产品收入。</t>
    </r>
    <r>
      <rPr>
        <b/>
        <sz val="14"/>
        <rFont val="仿宋_GB2312"/>
        <family val="3"/>
      </rPr>
      <t>建设内容：</t>
    </r>
    <r>
      <rPr>
        <sz val="14"/>
        <rFont val="仿宋_GB2312"/>
        <family val="3"/>
      </rPr>
      <t>发放母牦牛给4个乡镇脱贫户和监测户，共计180户，户均2头、每头均价5000+5000*15%元。</t>
    </r>
    <r>
      <rPr>
        <b/>
        <sz val="14"/>
        <rFont val="仿宋_GB2312"/>
        <family val="3"/>
      </rPr>
      <t>经营主体：</t>
    </r>
    <r>
      <rPr>
        <sz val="14"/>
        <rFont val="仿宋_GB2312"/>
        <family val="3"/>
      </rPr>
      <t>四个乡镇的牧户</t>
    </r>
  </si>
  <si>
    <t>当雄县乡村振兴局</t>
  </si>
  <si>
    <t>带动当雄县4乡镇共计180户增加畜产品收入。</t>
  </si>
  <si>
    <t>当雄县当曲卡镇小型集中供水保障工程</t>
  </si>
  <si>
    <t>当曲卡镇</t>
  </si>
  <si>
    <r>
      <t>必要性和可行性：</t>
    </r>
    <r>
      <rPr>
        <sz val="14"/>
        <rFont val="仿宋_GB2312"/>
        <family val="3"/>
      </rPr>
      <t>当曲卡镇虽全镇通水，但存在季节性缺水的现象，实施该项目将会补齐冬季缺水的短板，受益当曲卡镇曲登1、2组193户850人。</t>
    </r>
    <r>
      <rPr>
        <b/>
        <sz val="14"/>
        <rFont val="仿宋_GB2312"/>
        <family val="3"/>
      </rPr>
      <t>建设内容：</t>
    </r>
    <r>
      <rPr>
        <sz val="14"/>
        <rFont val="仿宋_GB2312"/>
        <family val="3"/>
      </rPr>
      <t>新建3处引水管道，实施自来水饮用工程。</t>
    </r>
    <r>
      <rPr>
        <b/>
        <sz val="14"/>
        <rFont val="仿宋_GB2312"/>
        <family val="3"/>
      </rPr>
      <t>运营主体：</t>
    </r>
    <r>
      <rPr>
        <sz val="14"/>
        <rFont val="仿宋_GB2312"/>
        <family val="3"/>
      </rPr>
      <t>当雄卡镇曲登居委会。</t>
    </r>
  </si>
  <si>
    <t>当雄县水利局</t>
  </si>
  <si>
    <t>补齐当曲卡镇曲登1、2组及当曲5组季节性缺水的短板，项目建成后将会受益193户850人</t>
  </si>
  <si>
    <t>已下项目概算批复</t>
  </si>
  <si>
    <t>拉萨市当雄县乌玛塘乡小型集中供水保障工程</t>
  </si>
  <si>
    <r>
      <t>必要性和可行性：</t>
    </r>
    <r>
      <rPr>
        <sz val="14"/>
        <rFont val="仿宋_GB2312"/>
        <family val="3"/>
      </rPr>
      <t>乌玛塘乡全乡通水，但存在季节性缺水的现象，实施该项目将会补齐冬季缺水的短板，受益乌玛塘乡66户452人。</t>
    </r>
    <r>
      <rPr>
        <b/>
        <sz val="14"/>
        <rFont val="仿宋_GB2312"/>
        <family val="3"/>
      </rPr>
      <t>建设内容：1.</t>
    </r>
    <r>
      <rPr>
        <sz val="14"/>
        <rFont val="仿宋_GB2312"/>
        <family val="3"/>
      </rPr>
      <t>乌玛塘乡郭尼村一组：新建1处取水枢纽工程，新建1座30立方米蓄水池，铺设引水管0.268千米，铺设输水管2.491千米，铺设配水管0.017千米。附属建筑物15座，空气阀门井1座，泄水井1座，分流阀井2座，背水台11座。</t>
    </r>
    <r>
      <rPr>
        <b/>
        <sz val="14"/>
        <rFont val="仿宋_GB2312"/>
        <family val="3"/>
      </rPr>
      <t>2</t>
    </r>
    <r>
      <rPr>
        <sz val="14"/>
        <rFont val="仿宋_GB2312"/>
        <family val="3"/>
      </rPr>
      <t>.乌玛塘乡巴嘎村四组：新建1处取水枢纽工程，新建1座30立方米蓄水池，铺设引水管0.388千米，铺设输水管2.607千米，附属建筑物15座，其中空气阀井1座，分流阀井2座，泄水阀井2座，背水台10座。</t>
    </r>
    <r>
      <rPr>
        <b/>
        <sz val="14"/>
        <rFont val="仿宋_GB2312"/>
        <family val="3"/>
      </rPr>
      <t>运营主体：</t>
    </r>
    <r>
      <rPr>
        <sz val="14"/>
        <rFont val="仿宋_GB2312"/>
        <family val="3"/>
      </rPr>
      <t>乌玛塘乡。</t>
    </r>
  </si>
  <si>
    <t>补齐乌玛塘乡郭尼村1组及嘎巴村4组季节性缺水的短板，项目建设过程中带动群众增收，建成后将会收益66户452人。</t>
  </si>
  <si>
    <t>纳木湖大口井保暖房项目</t>
  </si>
  <si>
    <t>纳木湖乡</t>
  </si>
  <si>
    <r>
      <t>必要性和可行性：</t>
    </r>
    <r>
      <rPr>
        <sz val="14"/>
        <rFont val="仿宋_GB2312"/>
        <family val="3"/>
      </rPr>
      <t>纳木湖乡在季节性缺水方面相比其他乡镇较为严重，实施该项目将会补齐冬季缺水的短板，解决纳木湖乡1270户5663人季节性缺水的问题。</t>
    </r>
    <r>
      <rPr>
        <b/>
        <sz val="14"/>
        <rFont val="仿宋_GB2312"/>
        <family val="3"/>
      </rPr>
      <t>建设内容：</t>
    </r>
    <r>
      <rPr>
        <sz val="14"/>
        <rFont val="仿宋_GB2312"/>
        <family val="3"/>
      </rPr>
      <t>建设80处大口井保暖房，覆盖纳木湖乡达布村、纳木湖村、恰嘎村。保暖房面积为12平方米。</t>
    </r>
    <r>
      <rPr>
        <b/>
        <sz val="14"/>
        <rFont val="仿宋_GB2312"/>
        <family val="3"/>
      </rPr>
      <t>运营主体：</t>
    </r>
    <r>
      <rPr>
        <sz val="14"/>
        <rFont val="仿宋_GB2312"/>
        <family val="3"/>
      </rPr>
      <t>纳木湖乡群众。</t>
    </r>
  </si>
  <si>
    <t>补齐纳木湖乡季节性缺水的短板，项目建设过程中带动群众增收，建成后将会收益1279户5663人。</t>
  </si>
  <si>
    <t>可研设计阶段</t>
  </si>
  <si>
    <t>当雄县巴灵村乡村振兴建设项目</t>
  </si>
  <si>
    <t>宁中乡巴灵村</t>
  </si>
  <si>
    <r>
      <t>必要性和可行性：</t>
    </r>
    <r>
      <rPr>
        <sz val="16"/>
        <rFont val="仿宋_GB2312"/>
        <family val="3"/>
      </rPr>
      <t>因申报村庄人口相对集中、人流量相对加大，且基础设施相对薄弱，现有垃圾处理能力有限、无法满足现有的日产垃圾处理处理需求。为进一步补齐村（居）基础设施短板弱项，健全农村生活污水处理功能，着力改善群众居住环境，不断提升村容村貌及村庄规划编制情况等综合因素考虑申报此项目。</t>
    </r>
    <r>
      <rPr>
        <b/>
        <sz val="16"/>
        <rFont val="仿宋_GB2312"/>
        <family val="3"/>
      </rPr>
      <t>建设内容：</t>
    </r>
    <r>
      <rPr>
        <sz val="16"/>
        <rFont val="仿宋_GB2312"/>
        <family val="3"/>
      </rPr>
      <t>新建水泥砼道路、给水工程、深水井、排水工程及排水沟、小型污水处理设施1座、撒播草籽及其附属设施；购置电气工程34套；购置垃圾箱44个，勾臂环卫车4辆（5方）。</t>
    </r>
    <r>
      <rPr>
        <b/>
        <sz val="16"/>
        <rFont val="仿宋_GB2312"/>
        <family val="3"/>
      </rPr>
      <t>运营主体：</t>
    </r>
    <r>
      <rPr>
        <sz val="16"/>
        <rFont val="仿宋_GB2312"/>
        <family val="3"/>
      </rPr>
      <t>宁中乡巴灵村。</t>
    </r>
  </si>
  <si>
    <t>整治乡政府所在区域的脏乱差的现象，改善乡政府所在区域群众及商户的生活环境，将会收益555户2500人，项目建设过程中带动群众增收。</t>
  </si>
  <si>
    <t>已完成项目所有前置手续</t>
  </si>
  <si>
    <t>当雄县格达村乡村振兴建设项目</t>
  </si>
  <si>
    <r>
      <t>必要性和可行性：</t>
    </r>
    <r>
      <rPr>
        <sz val="14"/>
        <rFont val="仿宋_GB2312"/>
        <family val="3"/>
      </rPr>
      <t>因申报村庄人口相对集中、人流量相对加大，且基础设施相对薄弱。可进一步补齐村（居）基础设施短板弱项，健全农村生活污水处理功能，着力改善群众居住环境，不断提升村容村貌。</t>
    </r>
    <r>
      <rPr>
        <b/>
        <sz val="14"/>
        <rFont val="仿宋_GB2312"/>
        <family val="3"/>
      </rPr>
      <t>建设内容：</t>
    </r>
    <r>
      <rPr>
        <sz val="14"/>
        <rFont val="仿宋_GB2312"/>
        <family val="3"/>
      </rPr>
      <t>新建水泥砼道路、给水工程、深水井、排水工程、排水沟、小型污水处理设施1座、撒播草籽及其附属设施；购置成品太阳能路灯112盏。</t>
    </r>
    <r>
      <rPr>
        <b/>
        <sz val="14"/>
        <rFont val="仿宋_GB2312"/>
        <family val="3"/>
      </rPr>
      <t>运营主体：</t>
    </r>
    <r>
      <rPr>
        <sz val="14"/>
        <rFont val="仿宋_GB2312"/>
        <family val="3"/>
      </rPr>
      <t>格达乡格达村。</t>
    </r>
  </si>
  <si>
    <t>整治乡政府所在区域的脏乱差的现象，改善乡政府所在区域群众及商户的生活环境，将会收益444户2100人，项目建设过程中带动群众增收。</t>
  </si>
  <si>
    <t>2023年度小额信贷贷款贴息</t>
  </si>
  <si>
    <t>当雄县域内</t>
  </si>
  <si>
    <r>
      <t>必要性：</t>
    </r>
    <r>
      <rPr>
        <sz val="14"/>
        <rFont val="仿宋_GB2312"/>
        <family val="3"/>
      </rPr>
      <t>为深入实施脱贫人口小额信贷政策，助力其发展产业项目、增强内生动力、提升发展能力，持续巩固拓展脱贫攻坚成果，因此实施该项目实施必要的。</t>
    </r>
  </si>
  <si>
    <t>带动群众增收</t>
  </si>
  <si>
    <t>2023年度产业项目贷款贴息</t>
  </si>
  <si>
    <t>2023年度外出务工补贴项目</t>
  </si>
  <si>
    <r>
      <t>补贴内容：</t>
    </r>
    <r>
      <rPr>
        <sz val="14"/>
        <rFont val="仿宋_GB2312"/>
        <family val="3"/>
      </rPr>
      <t xml:space="preserve">对2023年度符合条件的外出务工人员发放补贴。 </t>
    </r>
    <r>
      <rPr>
        <b/>
        <sz val="14"/>
        <rFont val="仿宋_GB2312"/>
        <family val="3"/>
      </rPr>
      <t>必要性：</t>
    </r>
    <r>
      <rPr>
        <sz val="14"/>
        <rFont val="仿宋_GB2312"/>
        <family val="3"/>
      </rPr>
      <t>鼓励牧民群众积极转移就业（劳务输出），激发群众内生动力，增加其家庭收入。</t>
    </r>
  </si>
  <si>
    <t>九、文创园区</t>
  </si>
  <si>
    <t>拉萨市文创园区</t>
  </si>
  <si>
    <t>树立农牧民新风貌试点项目</t>
  </si>
  <si>
    <t>文创园区同心苑社区</t>
  </si>
  <si>
    <r>
      <t>必要性：</t>
    </r>
    <r>
      <rPr>
        <sz val="14"/>
        <rFont val="仿宋_GB2312"/>
        <family val="3"/>
      </rPr>
      <t>通过推行积分制，健全村规民约、推进移风易俗、培育文明乡风，建立健全现代乡村治理体制。</t>
    </r>
    <r>
      <rPr>
        <b/>
        <sz val="14"/>
        <rFont val="仿宋_GB2312"/>
        <family val="3"/>
      </rPr>
      <t>可行性：</t>
    </r>
    <r>
      <rPr>
        <sz val="14"/>
        <rFont val="仿宋_GB2312"/>
        <family val="3"/>
      </rPr>
      <t>山南市琼结县已成功推广运用。</t>
    </r>
    <r>
      <rPr>
        <b/>
        <sz val="14"/>
        <rFont val="仿宋_GB2312"/>
        <family val="3"/>
      </rPr>
      <t>建设内容：</t>
    </r>
    <r>
      <rPr>
        <sz val="14"/>
        <rFont val="仿宋_GB2312"/>
        <family val="3"/>
      </rPr>
      <t>用于积分兑换超市等基础设施建设、管理运营岗位就业补贴等。</t>
    </r>
  </si>
  <si>
    <t>同心苑社区</t>
  </si>
  <si>
    <t>项目可进一步提升搬迁群众的整体精神文化建设、提高群众参与共建美好家园、参与基层治理、提倡乡风文明、摒弃旧俗，提高群众积极参与集体重大活动有重大意义</t>
  </si>
  <si>
    <t>十、柳梧新区</t>
  </si>
  <si>
    <t>柳梧新区</t>
  </si>
  <si>
    <t>壮大易地搬迁村集体经济</t>
  </si>
  <si>
    <t>柳梧新区康乐居委会</t>
  </si>
  <si>
    <r>
      <t>必要性和可行性：</t>
    </r>
    <r>
      <rPr>
        <sz val="14"/>
        <rFont val="仿宋_GB2312"/>
        <family val="3"/>
      </rPr>
      <t>依托南北山造林和康乐居委会易地搬迁安置点德卓合作社，每年需承接柳梧新区义务植树项目及柳梧新区绿化养护的托管，通过购买挖掘机，可以有效解决德卓裕民劳务服务专业合作社租赁费用高、人工成本大、工作效率低等问题, 为促进整个康乐居委会的经济发展做出更多的贡献。同时利用冬季铲雪。</t>
    </r>
    <r>
      <rPr>
        <b/>
        <sz val="14"/>
        <rFont val="仿宋_GB2312"/>
        <family val="3"/>
      </rPr>
      <t>建设内容：</t>
    </r>
    <r>
      <rPr>
        <sz val="14"/>
        <rFont val="仿宋_GB2312"/>
        <family val="3"/>
      </rPr>
      <t>购置挖掘机2台。</t>
    </r>
    <r>
      <rPr>
        <b/>
        <sz val="14"/>
        <rFont val="仿宋_GB2312"/>
        <family val="3"/>
      </rPr>
      <t>群众受益：</t>
    </r>
    <r>
      <rPr>
        <sz val="14"/>
        <rFont val="仿宋_GB2312"/>
        <family val="3"/>
      </rPr>
      <t>333户1311人易地扶贫搬迁群众。</t>
    </r>
    <r>
      <rPr>
        <b/>
        <sz val="14"/>
        <rFont val="仿宋_GB2312"/>
        <family val="3"/>
      </rPr>
      <t>经营主体：</t>
    </r>
    <r>
      <rPr>
        <sz val="14"/>
        <rFont val="仿宋_GB2312"/>
        <family val="3"/>
      </rPr>
      <t>康乐居委会。</t>
    </r>
  </si>
  <si>
    <t>柳梧新区乡村振兴办</t>
  </si>
  <si>
    <t>搬迁后扶。该项目计划2023年实施，2023年第一批项目剩余资金（采购类）项目。总规模为98万元。其中中央衔接资金94.5125万元，(该笔资金为第一批统筹整合财政涉农资金剩余资金)，3.4875万元为项目单位自筹资金。</t>
  </si>
  <si>
    <t>2023年小额信贷贴息项目</t>
  </si>
  <si>
    <t>柳梧新区柳梧街道办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</si>
</sst>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quot;年&quot;m&quot;月&quot;;@"/>
  </numFmts>
  <fonts count="64">
    <font>
      <sz val="11"/>
      <color theme="1"/>
      <name val="Calibri"/>
      <family val="0"/>
    </font>
    <font>
      <sz val="11"/>
      <name val="宋体"/>
      <family val="0"/>
    </font>
    <font>
      <sz val="16"/>
      <name val="黑体"/>
      <family val="3"/>
    </font>
    <font>
      <sz val="16"/>
      <name val="仿宋_GB2312"/>
      <family val="3"/>
    </font>
    <font>
      <sz val="16"/>
      <name val="宋体"/>
      <family val="0"/>
    </font>
    <font>
      <sz val="48"/>
      <name val="黑体"/>
      <family val="3"/>
    </font>
    <font>
      <b/>
      <sz val="48"/>
      <name val="黑体"/>
      <family val="3"/>
    </font>
    <font>
      <b/>
      <sz val="14"/>
      <name val="仿宋_GB2312"/>
      <family val="3"/>
    </font>
    <font>
      <b/>
      <sz val="13"/>
      <name val="仿宋_GB2312"/>
      <family val="3"/>
    </font>
    <font>
      <b/>
      <sz val="16"/>
      <name val="仿宋_GB2312"/>
      <family val="3"/>
    </font>
    <font>
      <sz val="14"/>
      <name val="仿宋_GB2312"/>
      <family val="3"/>
    </font>
    <font>
      <sz val="12"/>
      <name val="仿宋_GB2312"/>
      <family val="3"/>
    </font>
    <font>
      <b/>
      <sz val="12"/>
      <name val="仿宋_GB2312"/>
      <family val="3"/>
    </font>
    <font>
      <b/>
      <sz val="11"/>
      <name val="仿宋_GB2312"/>
      <family val="3"/>
    </font>
    <font>
      <b/>
      <sz val="10"/>
      <name val="仿宋_GB2312"/>
      <family val="3"/>
    </font>
    <font>
      <sz val="13"/>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sz val="10"/>
      <name val="Arial"/>
      <family val="2"/>
    </font>
    <font>
      <sz val="14"/>
      <name val="Microsoft YaHei"/>
      <family val="2"/>
    </font>
    <font>
      <sz val="14"/>
      <name val="宋体"/>
      <family val="0"/>
    </font>
    <font>
      <sz val="13"/>
      <name val="宋体"/>
      <family val="0"/>
    </font>
    <font>
      <sz val="12"/>
      <color indexed="10"/>
      <name val="仿宋_GB2312"/>
      <family val="3"/>
    </font>
    <font>
      <sz val="11"/>
      <name val="仿宋_GB2312"/>
      <family val="3"/>
    </font>
    <font>
      <sz val="10"/>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000000"/>
      <name val="宋体"/>
      <family val="0"/>
    </font>
    <font>
      <sz val="16"/>
      <name val="Calibri"/>
      <family val="0"/>
    </font>
    <font>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61" fillId="0" borderId="0">
      <alignment/>
      <protection locked="0"/>
    </xf>
    <xf numFmtId="0" fontId="34" fillId="0" borderId="0">
      <alignment/>
      <protection locked="0"/>
    </xf>
    <xf numFmtId="0" fontId="0" fillId="0" borderId="0">
      <alignment vertical="center"/>
      <protection/>
    </xf>
    <xf numFmtId="0" fontId="35" fillId="0" borderId="0">
      <alignment vertical="center"/>
      <protection/>
    </xf>
    <xf numFmtId="0" fontId="36" fillId="0" borderId="0" applyProtection="0">
      <alignment/>
    </xf>
  </cellStyleXfs>
  <cellXfs count="209">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62" fillId="0" borderId="0" xfId="0" applyFont="1" applyFill="1" applyAlignment="1">
      <alignment horizontal="center" vertical="center" wrapText="1"/>
    </xf>
    <xf numFmtId="0" fontId="2" fillId="0" borderId="0" xfId="0" applyFont="1" applyFill="1" applyAlignment="1">
      <alignment horizontal="center" vertical="center" wrapText="1"/>
    </xf>
    <xf numFmtId="0" fontId="63" fillId="0" borderId="0" xfId="0" applyFont="1" applyAlignment="1">
      <alignment vertical="center"/>
    </xf>
    <xf numFmtId="0" fontId="62" fillId="0" borderId="0" xfId="0" applyFont="1" applyFill="1" applyAlignment="1">
      <alignment horizontal="center" vertical="center" wrapText="1"/>
    </xf>
    <xf numFmtId="0" fontId="62" fillId="0" borderId="0" xfId="0" applyFont="1" applyFill="1" applyAlignment="1">
      <alignment horizontal="center" vertical="center" wrapText="1"/>
    </xf>
    <xf numFmtId="0" fontId="62"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177" fontId="7"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178" fontId="7" fillId="0" borderId="17" xfId="0" applyNumberFormat="1" applyFont="1" applyFill="1" applyBorder="1" applyAlignment="1">
      <alignment horizontal="center" vertical="center" wrapText="1"/>
    </xf>
    <xf numFmtId="178" fontId="9" fillId="0" borderId="17" xfId="0" applyNumberFormat="1" applyFont="1" applyFill="1" applyBorder="1" applyAlignment="1">
      <alignment horizontal="center" vertical="center" wrapText="1"/>
    </xf>
    <xf numFmtId="178" fontId="9" fillId="0" borderId="17" xfId="0" applyNumberFormat="1" applyFont="1" applyFill="1" applyBorder="1" applyAlignment="1">
      <alignment horizontal="center" vertical="top" wrapText="1"/>
    </xf>
    <xf numFmtId="177"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77" fontId="2"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NumberFormat="1"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7"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8" fillId="0" borderId="17" xfId="0" applyFont="1" applyFill="1" applyBorder="1" applyAlignment="1">
      <alignment horizontal="justify" vertical="center" wrapText="1"/>
    </xf>
    <xf numFmtId="0" fontId="3" fillId="0" borderId="17"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17" xfId="0" applyFont="1" applyFill="1" applyBorder="1" applyAlignment="1">
      <alignment vertical="center" wrapText="1"/>
    </xf>
    <xf numFmtId="0" fontId="3" fillId="0" borderId="17" xfId="0" applyNumberFormat="1" applyFont="1" applyBorder="1" applyAlignment="1">
      <alignment horizontal="center" vertical="center"/>
    </xf>
    <xf numFmtId="0" fontId="2"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2" fillId="0" borderId="17"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17" xfId="0" applyNumberFormat="1" applyFont="1" applyBorder="1" applyAlignment="1">
      <alignment horizontal="center" vertical="center"/>
    </xf>
    <xf numFmtId="0" fontId="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177" fontId="2" fillId="0" borderId="17"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9" xfId="0" applyFill="1" applyBorder="1" applyAlignment="1">
      <alignment horizontal="center" vertical="center"/>
    </xf>
    <xf numFmtId="0" fontId="11" fillId="0" borderId="1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0" fillId="0" borderId="17" xfId="0" applyFill="1" applyBorder="1" applyAlignment="1">
      <alignment horizontal="center" vertical="center"/>
    </xf>
    <xf numFmtId="177" fontId="11"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177" fontId="2"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176" fontId="3" fillId="0" borderId="17" xfId="65" applyNumberFormat="1" applyFont="1" applyFill="1" applyBorder="1" applyAlignment="1" applyProtection="1">
      <alignment horizontal="center" vertical="center" wrapText="1"/>
      <protection/>
    </xf>
    <xf numFmtId="177" fontId="3" fillId="0" borderId="17" xfId="65" applyNumberFormat="1" applyFont="1" applyFill="1" applyBorder="1" applyAlignment="1" applyProtection="1">
      <alignment horizontal="center" vertical="center" wrapText="1"/>
      <protection/>
    </xf>
    <xf numFmtId="0" fontId="7" fillId="0" borderId="17" xfId="65" applyFont="1" applyFill="1" applyBorder="1" applyAlignment="1" applyProtection="1">
      <alignment horizontal="center" vertical="center" wrapText="1"/>
      <protection/>
    </xf>
    <xf numFmtId="0" fontId="3" fillId="0" borderId="17" xfId="65" applyFont="1" applyFill="1" applyBorder="1" applyAlignment="1" applyProtection="1">
      <alignment horizontal="center" vertical="center" wrapText="1"/>
      <protection/>
    </xf>
    <xf numFmtId="176" fontId="3" fillId="0" borderId="17" xfId="65" applyNumberFormat="1" applyFont="1" applyFill="1" applyBorder="1" applyAlignment="1">
      <alignment horizontal="center" vertical="center" wrapText="1"/>
      <protection/>
    </xf>
    <xf numFmtId="177" fontId="3" fillId="0" borderId="17" xfId="65" applyNumberFormat="1"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3" fillId="0" borderId="17" xfId="65" applyFont="1" applyFill="1" applyBorder="1" applyAlignment="1">
      <alignment horizontal="center" vertical="center" wrapText="1"/>
      <protection/>
    </xf>
    <xf numFmtId="176" fontId="3" fillId="0" borderId="17" xfId="65" applyNumberFormat="1" applyFont="1" applyFill="1" applyBorder="1" applyAlignment="1">
      <alignment horizontal="center" vertical="center" wrapText="1"/>
      <protection/>
    </xf>
    <xf numFmtId="177" fontId="3" fillId="0" borderId="17" xfId="65" applyNumberFormat="1" applyFont="1" applyFill="1" applyBorder="1" applyAlignment="1">
      <alignment horizontal="center" vertical="center" wrapText="1"/>
      <protection/>
    </xf>
    <xf numFmtId="0" fontId="3" fillId="0" borderId="17" xfId="65"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177" fontId="2" fillId="0" borderId="17" xfId="65" applyNumberFormat="1" applyFont="1" applyFill="1" applyBorder="1" applyAlignment="1">
      <alignment horizontal="center" vertical="center" wrapText="1"/>
      <protection/>
    </xf>
    <xf numFmtId="177" fontId="3" fillId="0" borderId="17" xfId="66" applyNumberFormat="1" applyFont="1" applyFill="1" applyBorder="1" applyAlignment="1" applyProtection="1">
      <alignment horizontal="center" vertical="center" wrapText="1"/>
      <protection/>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49" fontId="3" fillId="0" borderId="17" xfId="64" applyNumberFormat="1" applyFont="1" applyFill="1" applyBorder="1" applyAlignment="1" applyProtection="1">
      <alignment horizontal="center" vertical="center" wrapText="1"/>
      <protection/>
    </xf>
    <xf numFmtId="49" fontId="3" fillId="0" borderId="17" xfId="64" applyNumberFormat="1" applyFont="1" applyFill="1" applyBorder="1" applyAlignment="1" applyProtection="1">
      <alignment horizontal="center" vertical="center" wrapText="1"/>
      <protection/>
    </xf>
    <xf numFmtId="0" fontId="0" fillId="0" borderId="17" xfId="0" applyFill="1" applyBorder="1" applyAlignment="1">
      <alignment vertical="center" wrapText="1"/>
    </xf>
    <xf numFmtId="49" fontId="11" fillId="0" borderId="17" xfId="64"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57" fontId="3" fillId="0" borderId="17"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7" xfId="65" applyFont="1" applyFill="1" applyBorder="1" applyAlignment="1">
      <alignment horizontal="center" vertical="center" wrapText="1"/>
      <protection/>
    </xf>
    <xf numFmtId="0" fontId="10" fillId="0" borderId="17" xfId="65" applyFont="1" applyFill="1" applyBorder="1" applyAlignment="1">
      <alignment horizontal="center" vertical="center" wrapText="1"/>
      <protection/>
    </xf>
    <xf numFmtId="0" fontId="3" fillId="0" borderId="17" xfId="65" applyFont="1" applyFill="1" applyBorder="1" applyAlignment="1" applyProtection="1">
      <alignment horizontal="center" vertical="center" wrapText="1"/>
      <protection/>
    </xf>
    <xf numFmtId="0" fontId="10" fillId="0" borderId="17" xfId="65" applyFont="1" applyFill="1" applyBorder="1" applyAlignment="1">
      <alignment horizontal="center" vertical="center" wrapText="1"/>
      <protection/>
    </xf>
    <xf numFmtId="0" fontId="11" fillId="0" borderId="17" xfId="65" applyFont="1" applyFill="1" applyBorder="1" applyAlignment="1" applyProtection="1">
      <alignment horizontal="center" vertical="center" wrapText="1"/>
      <protection/>
    </xf>
    <xf numFmtId="176" fontId="3" fillId="0" borderId="17" xfId="0" applyNumberFormat="1" applyFont="1" applyFill="1" applyBorder="1" applyAlignment="1">
      <alignment horizontal="center" vertical="center" wrapText="1"/>
    </xf>
    <xf numFmtId="0" fontId="3" fillId="0" borderId="17" xfId="65" applyNumberFormat="1" applyFont="1" applyFill="1" applyBorder="1" applyAlignment="1">
      <alignment horizontal="center" vertical="center" wrapText="1"/>
      <protection/>
    </xf>
    <xf numFmtId="0" fontId="10" fillId="0" borderId="17" xfId="65" applyNumberFormat="1" applyFont="1" applyFill="1" applyBorder="1" applyAlignment="1">
      <alignment horizontal="center" vertical="center" wrapText="1"/>
      <protection/>
    </xf>
    <xf numFmtId="0" fontId="2" fillId="0" borderId="17" xfId="65" applyNumberFormat="1" applyFont="1" applyFill="1" applyBorder="1" applyAlignment="1">
      <alignment horizontal="center" vertical="center" wrapText="1"/>
      <protection/>
    </xf>
    <xf numFmtId="0" fontId="2" fillId="0" borderId="17" xfId="65" applyFont="1" applyFill="1" applyBorder="1" applyAlignment="1" applyProtection="1">
      <alignment horizontal="center" vertical="center" wrapText="1"/>
      <protection/>
    </xf>
    <xf numFmtId="177" fontId="2" fillId="0" borderId="17" xfId="65" applyNumberFormat="1" applyFont="1" applyFill="1" applyBorder="1" applyAlignment="1" applyProtection="1">
      <alignment horizontal="center" vertical="center" wrapText="1"/>
      <protection/>
    </xf>
    <xf numFmtId="0" fontId="12" fillId="0" borderId="17" xfId="65" applyFont="1" applyFill="1" applyBorder="1" applyAlignment="1">
      <alignment horizontal="center" vertical="center" wrapText="1"/>
      <protection/>
    </xf>
    <xf numFmtId="0" fontId="13" fillId="0" borderId="17" xfId="65" applyFont="1" applyFill="1" applyBorder="1" applyAlignment="1">
      <alignment horizontal="center" vertical="center" wrapText="1"/>
      <protection/>
    </xf>
    <xf numFmtId="0" fontId="14" fillId="0" borderId="17" xfId="65" applyFont="1" applyFill="1" applyBorder="1" applyAlignment="1">
      <alignment horizontal="center" vertical="center" wrapText="1"/>
      <protection/>
    </xf>
    <xf numFmtId="0" fontId="2" fillId="0" borderId="17" xfId="63" applyFont="1" applyFill="1" applyBorder="1" applyAlignment="1" applyProtection="1">
      <alignment horizontal="center" vertical="center" wrapText="1"/>
      <protection/>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9" xfId="0" applyFont="1" applyBorder="1" applyAlignment="1">
      <alignment horizontal="center" vertical="center"/>
    </xf>
    <xf numFmtId="0" fontId="7" fillId="0" borderId="17" xfId="63" applyFont="1" applyFill="1" applyBorder="1" applyAlignment="1" applyProtection="1">
      <alignment horizontal="center" vertical="center" wrapText="1"/>
      <protection/>
    </xf>
    <xf numFmtId="0" fontId="3" fillId="0" borderId="17" xfId="63" applyFont="1" applyFill="1" applyBorder="1" applyAlignment="1" applyProtection="1">
      <alignment horizontal="center" vertical="center" wrapText="1"/>
      <protection/>
    </xf>
    <xf numFmtId="0" fontId="2" fillId="0" borderId="17" xfId="63"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67"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7" xfId="67"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177" fontId="10" fillId="0" borderId="17" xfId="65" applyNumberFormat="1" applyFont="1" applyFill="1" applyBorder="1" applyAlignment="1">
      <alignment horizontal="center" vertical="center" wrapText="1"/>
      <protection/>
    </xf>
    <xf numFmtId="177" fontId="11" fillId="0" borderId="17" xfId="65" applyNumberFormat="1" applyFont="1" applyFill="1" applyBorder="1" applyAlignment="1">
      <alignment horizontal="center" vertical="center" wrapText="1"/>
      <protection/>
    </xf>
    <xf numFmtId="0" fontId="3" fillId="0" borderId="17" xfId="65" applyNumberFormat="1" applyFont="1" applyFill="1" applyBorder="1" applyAlignment="1" applyProtection="1">
      <alignment horizontal="center" vertical="center" wrapText="1"/>
      <protection/>
    </xf>
    <xf numFmtId="0" fontId="2" fillId="0" borderId="17" xfId="65" applyNumberFormat="1" applyFont="1" applyFill="1" applyBorder="1" applyAlignment="1" applyProtection="1">
      <alignment horizontal="center" vertical="center" wrapText="1"/>
      <protection/>
    </xf>
    <xf numFmtId="0" fontId="15" fillId="0" borderId="17" xfId="65" applyFont="1" applyFill="1" applyBorder="1" applyAlignment="1">
      <alignment horizontal="center" vertical="center" wrapText="1"/>
      <protection/>
    </xf>
    <xf numFmtId="176" fontId="2" fillId="0" borderId="17" xfId="65" applyNumberFormat="1" applyFont="1" applyFill="1" applyBorder="1" applyAlignment="1">
      <alignment horizontal="center" vertical="center" wrapText="1"/>
      <protection/>
    </xf>
    <xf numFmtId="0" fontId="3" fillId="0" borderId="0" xfId="0" applyFont="1" applyFill="1" applyAlignment="1">
      <alignment vertical="center"/>
    </xf>
    <xf numFmtId="0" fontId="10" fillId="33" borderId="17"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1" xfId="63"/>
    <cellStyle name="常规_副本西藏自治区贫困县统筹整合使用财政涉农资金情况统计表（模版）参考表" xfId="64"/>
    <cellStyle name="常规 6" xfId="65"/>
    <cellStyle name="常规 3" xfId="66"/>
    <cellStyle name="常规_项目投入明细_8"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24</xdr:row>
      <xdr:rowOff>0</xdr:rowOff>
    </xdr:from>
    <xdr:to>
      <xdr:col>9</xdr:col>
      <xdr:colOff>228600</xdr:colOff>
      <xdr:row>138</xdr:row>
      <xdr:rowOff>180975</xdr:rowOff>
    </xdr:to>
    <xdr:pic>
      <xdr:nvPicPr>
        <xdr:cNvPr id="1" name="Picture 739"/>
        <xdr:cNvPicPr preferRelativeResize="1">
          <a:picLocks noChangeAspect="1"/>
        </xdr:cNvPicPr>
      </xdr:nvPicPr>
      <xdr:blipFill>
        <a:blip r:embed="rId1"/>
        <a:stretch>
          <a:fillRect/>
        </a:stretch>
      </xdr:blipFill>
      <xdr:spPr>
        <a:xfrm>
          <a:off x="12944475" y="3381375"/>
          <a:ext cx="114300" cy="180975"/>
        </a:xfrm>
        <a:prstGeom prst="rect">
          <a:avLst/>
        </a:prstGeom>
        <a:noFill/>
        <a:ln w="9525" cmpd="sng">
          <a:noFill/>
        </a:ln>
      </xdr:spPr>
    </xdr:pic>
    <xdr:clientData/>
  </xdr:twoCellAnchor>
  <xdr:oneCellAnchor>
    <xdr:from>
      <xdr:col>4</xdr:col>
      <xdr:colOff>981075</xdr:colOff>
      <xdr:row>24</xdr:row>
      <xdr:rowOff>0</xdr:rowOff>
    </xdr:from>
    <xdr:ext cx="1647825" cy="533400"/>
    <xdr:sp>
      <xdr:nvSpPr>
        <xdr:cNvPr id="2" name="Rectangle 740"/>
        <xdr:cNvSpPr>
          <a:spLocks/>
        </xdr:cNvSpPr>
      </xdr:nvSpPr>
      <xdr:spPr>
        <a:xfrm>
          <a:off x="4086225"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24</xdr:row>
      <xdr:rowOff>0</xdr:rowOff>
    </xdr:from>
    <xdr:ext cx="1647825" cy="533400"/>
    <xdr:sp>
      <xdr:nvSpPr>
        <xdr:cNvPr id="3" name="Rectangle 741"/>
        <xdr:cNvSpPr>
          <a:spLocks/>
        </xdr:cNvSpPr>
      </xdr:nvSpPr>
      <xdr:spPr>
        <a:xfrm>
          <a:off x="4086225"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24</xdr:row>
      <xdr:rowOff>0</xdr:rowOff>
    </xdr:from>
    <xdr:ext cx="1647825" cy="533400"/>
    <xdr:sp>
      <xdr:nvSpPr>
        <xdr:cNvPr id="4" name="Rectangle 742"/>
        <xdr:cNvSpPr>
          <a:spLocks/>
        </xdr:cNvSpPr>
      </xdr:nvSpPr>
      <xdr:spPr>
        <a:xfrm>
          <a:off x="4086225"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24</xdr:row>
      <xdr:rowOff>0</xdr:rowOff>
    </xdr:from>
    <xdr:ext cx="1647825" cy="533400"/>
    <xdr:sp>
      <xdr:nvSpPr>
        <xdr:cNvPr id="5" name="Rectangle 743"/>
        <xdr:cNvSpPr>
          <a:spLocks/>
        </xdr:cNvSpPr>
      </xdr:nvSpPr>
      <xdr:spPr>
        <a:xfrm>
          <a:off x="4086225"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24</xdr:row>
      <xdr:rowOff>0</xdr:rowOff>
    </xdr:from>
    <xdr:ext cx="1647825" cy="533400"/>
    <xdr:sp>
      <xdr:nvSpPr>
        <xdr:cNvPr id="6" name="Rectangle 744"/>
        <xdr:cNvSpPr>
          <a:spLocks/>
        </xdr:cNvSpPr>
      </xdr:nvSpPr>
      <xdr:spPr>
        <a:xfrm>
          <a:off x="3105150"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24</xdr:row>
      <xdr:rowOff>0</xdr:rowOff>
    </xdr:from>
    <xdr:ext cx="1647825" cy="533400"/>
    <xdr:sp>
      <xdr:nvSpPr>
        <xdr:cNvPr id="7" name="Rectangle 745"/>
        <xdr:cNvSpPr>
          <a:spLocks/>
        </xdr:cNvSpPr>
      </xdr:nvSpPr>
      <xdr:spPr>
        <a:xfrm>
          <a:off x="3105150"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24</xdr:row>
      <xdr:rowOff>0</xdr:rowOff>
    </xdr:from>
    <xdr:ext cx="1647825" cy="533400"/>
    <xdr:sp>
      <xdr:nvSpPr>
        <xdr:cNvPr id="8" name="Rectangle 746"/>
        <xdr:cNvSpPr>
          <a:spLocks/>
        </xdr:cNvSpPr>
      </xdr:nvSpPr>
      <xdr:spPr>
        <a:xfrm>
          <a:off x="3105150"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24</xdr:row>
      <xdr:rowOff>0</xdr:rowOff>
    </xdr:from>
    <xdr:ext cx="1647825" cy="533400"/>
    <xdr:sp>
      <xdr:nvSpPr>
        <xdr:cNvPr id="9" name="Rectangle 747"/>
        <xdr:cNvSpPr>
          <a:spLocks/>
        </xdr:cNvSpPr>
      </xdr:nvSpPr>
      <xdr:spPr>
        <a:xfrm>
          <a:off x="3105150" y="3381375"/>
          <a:ext cx="1647825" cy="533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twoCellAnchor editAs="oneCell">
    <xdr:from>
      <xdr:col>6</xdr:col>
      <xdr:colOff>0</xdr:colOff>
      <xdr:row>24</xdr:row>
      <xdr:rowOff>0</xdr:rowOff>
    </xdr:from>
    <xdr:to>
      <xdr:col>6</xdr:col>
      <xdr:colOff>304800</xdr:colOff>
      <xdr:row>139</xdr:row>
      <xdr:rowOff>209550</xdr:rowOff>
    </xdr:to>
    <xdr:pic>
      <xdr:nvPicPr>
        <xdr:cNvPr id="10" name="Picture 748"/>
        <xdr:cNvPicPr preferRelativeResize="1">
          <a:picLocks noChangeAspect="1"/>
        </xdr:cNvPicPr>
      </xdr:nvPicPr>
      <xdr:blipFill>
        <a:blip r:embed="rId2"/>
        <a:stretch>
          <a:fillRect/>
        </a:stretch>
      </xdr:blipFill>
      <xdr:spPr>
        <a:xfrm>
          <a:off x="9915525" y="3381375"/>
          <a:ext cx="304800" cy="723900"/>
        </a:xfrm>
        <a:prstGeom prst="rect">
          <a:avLst/>
        </a:prstGeom>
        <a:noFill/>
        <a:ln w="9525" cmpd="sng">
          <a:noFill/>
        </a:ln>
      </xdr:spPr>
    </xdr:pic>
    <xdr:clientData/>
  </xdr:twoCellAnchor>
  <xdr:twoCellAnchor editAs="oneCell">
    <xdr:from>
      <xdr:col>8</xdr:col>
      <xdr:colOff>114300</xdr:colOff>
      <xdr:row>24</xdr:row>
      <xdr:rowOff>0</xdr:rowOff>
    </xdr:from>
    <xdr:to>
      <xdr:col>8</xdr:col>
      <xdr:colOff>228600</xdr:colOff>
      <xdr:row>138</xdr:row>
      <xdr:rowOff>180975</xdr:rowOff>
    </xdr:to>
    <xdr:pic>
      <xdr:nvPicPr>
        <xdr:cNvPr id="11" name="Picture 749"/>
        <xdr:cNvPicPr preferRelativeResize="1">
          <a:picLocks noChangeAspect="1"/>
        </xdr:cNvPicPr>
      </xdr:nvPicPr>
      <xdr:blipFill>
        <a:blip r:embed="rId1"/>
        <a:stretch>
          <a:fillRect/>
        </a:stretch>
      </xdr:blipFill>
      <xdr:spPr>
        <a:xfrm>
          <a:off x="12382500" y="3381375"/>
          <a:ext cx="114300" cy="180975"/>
        </a:xfrm>
        <a:prstGeom prst="rect">
          <a:avLst/>
        </a:prstGeom>
        <a:noFill/>
        <a:ln w="9525" cmpd="sng">
          <a:noFill/>
        </a:ln>
      </xdr:spPr>
    </xdr:pic>
    <xdr:clientData/>
  </xdr:twoCellAnchor>
  <xdr:twoCellAnchor editAs="oneCell">
    <xdr:from>
      <xdr:col>9</xdr:col>
      <xdr:colOff>114300</xdr:colOff>
      <xdr:row>22</xdr:row>
      <xdr:rowOff>0</xdr:rowOff>
    </xdr:from>
    <xdr:to>
      <xdr:col>9</xdr:col>
      <xdr:colOff>228600</xdr:colOff>
      <xdr:row>138</xdr:row>
      <xdr:rowOff>190500</xdr:rowOff>
    </xdr:to>
    <xdr:pic>
      <xdr:nvPicPr>
        <xdr:cNvPr id="12" name="Picture 750"/>
        <xdr:cNvPicPr preferRelativeResize="1">
          <a:picLocks noChangeAspect="1"/>
        </xdr:cNvPicPr>
      </xdr:nvPicPr>
      <xdr:blipFill>
        <a:blip r:embed="rId1"/>
        <a:stretch>
          <a:fillRect/>
        </a:stretch>
      </xdr:blipFill>
      <xdr:spPr>
        <a:xfrm>
          <a:off x="12944475" y="3381375"/>
          <a:ext cx="114300" cy="190500"/>
        </a:xfrm>
        <a:prstGeom prst="rect">
          <a:avLst/>
        </a:prstGeom>
        <a:noFill/>
        <a:ln w="9525" cmpd="sng">
          <a:noFill/>
        </a:ln>
      </xdr:spPr>
    </xdr:pic>
    <xdr:clientData/>
  </xdr:twoCellAnchor>
  <xdr:oneCellAnchor>
    <xdr:from>
      <xdr:col>4</xdr:col>
      <xdr:colOff>981075</xdr:colOff>
      <xdr:row>22</xdr:row>
      <xdr:rowOff>0</xdr:rowOff>
    </xdr:from>
    <xdr:ext cx="1647825" cy="542925"/>
    <xdr:sp>
      <xdr:nvSpPr>
        <xdr:cNvPr id="13" name="Rectangle 751"/>
        <xdr:cNvSpPr>
          <a:spLocks/>
        </xdr:cNvSpPr>
      </xdr:nvSpPr>
      <xdr:spPr>
        <a:xfrm>
          <a:off x="4086225"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22</xdr:row>
      <xdr:rowOff>0</xdr:rowOff>
    </xdr:from>
    <xdr:ext cx="1647825" cy="542925"/>
    <xdr:sp>
      <xdr:nvSpPr>
        <xdr:cNvPr id="14" name="Rectangle 752"/>
        <xdr:cNvSpPr>
          <a:spLocks/>
        </xdr:cNvSpPr>
      </xdr:nvSpPr>
      <xdr:spPr>
        <a:xfrm>
          <a:off x="4086225"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22</xdr:row>
      <xdr:rowOff>0</xdr:rowOff>
    </xdr:from>
    <xdr:ext cx="1647825" cy="542925"/>
    <xdr:sp>
      <xdr:nvSpPr>
        <xdr:cNvPr id="15" name="Rectangle 753"/>
        <xdr:cNvSpPr>
          <a:spLocks/>
        </xdr:cNvSpPr>
      </xdr:nvSpPr>
      <xdr:spPr>
        <a:xfrm>
          <a:off x="4086225"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981075</xdr:colOff>
      <xdr:row>22</xdr:row>
      <xdr:rowOff>0</xdr:rowOff>
    </xdr:from>
    <xdr:ext cx="1647825" cy="542925"/>
    <xdr:sp>
      <xdr:nvSpPr>
        <xdr:cNvPr id="16" name="Rectangle 754"/>
        <xdr:cNvSpPr>
          <a:spLocks/>
        </xdr:cNvSpPr>
      </xdr:nvSpPr>
      <xdr:spPr>
        <a:xfrm>
          <a:off x="4086225"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22</xdr:row>
      <xdr:rowOff>0</xdr:rowOff>
    </xdr:from>
    <xdr:ext cx="1647825" cy="542925"/>
    <xdr:sp>
      <xdr:nvSpPr>
        <xdr:cNvPr id="17" name="Rectangle 755"/>
        <xdr:cNvSpPr>
          <a:spLocks/>
        </xdr:cNvSpPr>
      </xdr:nvSpPr>
      <xdr:spPr>
        <a:xfrm>
          <a:off x="3105150"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22</xdr:row>
      <xdr:rowOff>0</xdr:rowOff>
    </xdr:from>
    <xdr:ext cx="1647825" cy="542925"/>
    <xdr:sp>
      <xdr:nvSpPr>
        <xdr:cNvPr id="18" name="Rectangle 756"/>
        <xdr:cNvSpPr>
          <a:spLocks/>
        </xdr:cNvSpPr>
      </xdr:nvSpPr>
      <xdr:spPr>
        <a:xfrm>
          <a:off x="3105150"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22</xdr:row>
      <xdr:rowOff>0</xdr:rowOff>
    </xdr:from>
    <xdr:ext cx="1647825" cy="542925"/>
    <xdr:sp>
      <xdr:nvSpPr>
        <xdr:cNvPr id="19" name="Rectangle 757"/>
        <xdr:cNvSpPr>
          <a:spLocks/>
        </xdr:cNvSpPr>
      </xdr:nvSpPr>
      <xdr:spPr>
        <a:xfrm>
          <a:off x="3105150"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3</xdr:col>
      <xdr:colOff>600075</xdr:colOff>
      <xdr:row>22</xdr:row>
      <xdr:rowOff>0</xdr:rowOff>
    </xdr:from>
    <xdr:ext cx="1647825" cy="542925"/>
    <xdr:sp>
      <xdr:nvSpPr>
        <xdr:cNvPr id="20" name="Rectangle 758"/>
        <xdr:cNvSpPr>
          <a:spLocks/>
        </xdr:cNvSpPr>
      </xdr:nvSpPr>
      <xdr:spPr>
        <a:xfrm>
          <a:off x="3105150" y="3381375"/>
          <a:ext cx="1647825"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twoCellAnchor editAs="oneCell">
    <xdr:from>
      <xdr:col>6</xdr:col>
      <xdr:colOff>0</xdr:colOff>
      <xdr:row>22</xdr:row>
      <xdr:rowOff>0</xdr:rowOff>
    </xdr:from>
    <xdr:to>
      <xdr:col>6</xdr:col>
      <xdr:colOff>304800</xdr:colOff>
      <xdr:row>139</xdr:row>
      <xdr:rowOff>209550</xdr:rowOff>
    </xdr:to>
    <xdr:pic>
      <xdr:nvPicPr>
        <xdr:cNvPr id="21" name="Picture 759"/>
        <xdr:cNvPicPr preferRelativeResize="1">
          <a:picLocks noChangeAspect="1"/>
        </xdr:cNvPicPr>
      </xdr:nvPicPr>
      <xdr:blipFill>
        <a:blip r:embed="rId2"/>
        <a:stretch>
          <a:fillRect/>
        </a:stretch>
      </xdr:blipFill>
      <xdr:spPr>
        <a:xfrm>
          <a:off x="9915525" y="3381375"/>
          <a:ext cx="304800" cy="723900"/>
        </a:xfrm>
        <a:prstGeom prst="rect">
          <a:avLst/>
        </a:prstGeom>
        <a:noFill/>
        <a:ln w="9525" cmpd="sng">
          <a:noFill/>
        </a:ln>
      </xdr:spPr>
    </xdr:pic>
    <xdr:clientData/>
  </xdr:twoCellAnchor>
  <xdr:twoCellAnchor editAs="oneCell">
    <xdr:from>
      <xdr:col>8</xdr:col>
      <xdr:colOff>114300</xdr:colOff>
      <xdr:row>22</xdr:row>
      <xdr:rowOff>0</xdr:rowOff>
    </xdr:from>
    <xdr:to>
      <xdr:col>8</xdr:col>
      <xdr:colOff>228600</xdr:colOff>
      <xdr:row>138</xdr:row>
      <xdr:rowOff>190500</xdr:rowOff>
    </xdr:to>
    <xdr:pic>
      <xdr:nvPicPr>
        <xdr:cNvPr id="22" name="Picture 760"/>
        <xdr:cNvPicPr preferRelativeResize="1">
          <a:picLocks noChangeAspect="1"/>
        </xdr:cNvPicPr>
      </xdr:nvPicPr>
      <xdr:blipFill>
        <a:blip r:embed="rId1"/>
        <a:stretch>
          <a:fillRect/>
        </a:stretch>
      </xdr:blipFill>
      <xdr:spPr>
        <a:xfrm>
          <a:off x="12382500" y="3381375"/>
          <a:ext cx="114300" cy="190500"/>
        </a:xfrm>
        <a:prstGeom prst="rect">
          <a:avLst/>
        </a:prstGeom>
        <a:noFill/>
        <a:ln w="9525" cmpd="sng">
          <a:noFill/>
        </a:ln>
      </xdr:spPr>
    </xdr:pic>
    <xdr:clientData/>
  </xdr:twoCellAnchor>
  <xdr:oneCellAnchor>
    <xdr:from>
      <xdr:col>4</xdr:col>
      <xdr:colOff>771525</xdr:colOff>
      <xdr:row>22</xdr:row>
      <xdr:rowOff>0</xdr:rowOff>
    </xdr:from>
    <xdr:ext cx="1295400" cy="542925"/>
    <xdr:sp>
      <xdr:nvSpPr>
        <xdr:cNvPr id="23" name="Rectangle 761"/>
        <xdr:cNvSpPr>
          <a:spLocks/>
        </xdr:cNvSpPr>
      </xdr:nvSpPr>
      <xdr:spPr>
        <a:xfrm>
          <a:off x="3876675"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771525</xdr:colOff>
      <xdr:row>22</xdr:row>
      <xdr:rowOff>0</xdr:rowOff>
    </xdr:from>
    <xdr:ext cx="1295400" cy="542925"/>
    <xdr:sp>
      <xdr:nvSpPr>
        <xdr:cNvPr id="24" name="Rectangle 762"/>
        <xdr:cNvSpPr>
          <a:spLocks/>
        </xdr:cNvSpPr>
      </xdr:nvSpPr>
      <xdr:spPr>
        <a:xfrm>
          <a:off x="3876675"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771525</xdr:colOff>
      <xdr:row>22</xdr:row>
      <xdr:rowOff>0</xdr:rowOff>
    </xdr:from>
    <xdr:ext cx="1295400" cy="542925"/>
    <xdr:sp>
      <xdr:nvSpPr>
        <xdr:cNvPr id="25" name="Rectangle 763"/>
        <xdr:cNvSpPr>
          <a:spLocks/>
        </xdr:cNvSpPr>
      </xdr:nvSpPr>
      <xdr:spPr>
        <a:xfrm>
          <a:off x="3876675"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771525</xdr:colOff>
      <xdr:row>22</xdr:row>
      <xdr:rowOff>0</xdr:rowOff>
    </xdr:from>
    <xdr:ext cx="1295400" cy="542925"/>
    <xdr:sp>
      <xdr:nvSpPr>
        <xdr:cNvPr id="26" name="Rectangle 764"/>
        <xdr:cNvSpPr>
          <a:spLocks/>
        </xdr:cNvSpPr>
      </xdr:nvSpPr>
      <xdr:spPr>
        <a:xfrm>
          <a:off x="3876675"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0</xdr:colOff>
      <xdr:row>22</xdr:row>
      <xdr:rowOff>0</xdr:rowOff>
    </xdr:from>
    <xdr:ext cx="1295400" cy="542925"/>
    <xdr:sp>
      <xdr:nvSpPr>
        <xdr:cNvPr id="27" name="Rectangle 765"/>
        <xdr:cNvSpPr>
          <a:spLocks/>
        </xdr:cNvSpPr>
      </xdr:nvSpPr>
      <xdr:spPr>
        <a:xfrm>
          <a:off x="3105150"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0</xdr:colOff>
      <xdr:row>22</xdr:row>
      <xdr:rowOff>0</xdr:rowOff>
    </xdr:from>
    <xdr:ext cx="1295400" cy="542925"/>
    <xdr:sp>
      <xdr:nvSpPr>
        <xdr:cNvPr id="28" name="Rectangle 766"/>
        <xdr:cNvSpPr>
          <a:spLocks/>
        </xdr:cNvSpPr>
      </xdr:nvSpPr>
      <xdr:spPr>
        <a:xfrm>
          <a:off x="3105150"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0</xdr:colOff>
      <xdr:row>22</xdr:row>
      <xdr:rowOff>0</xdr:rowOff>
    </xdr:from>
    <xdr:ext cx="1295400" cy="542925"/>
    <xdr:sp>
      <xdr:nvSpPr>
        <xdr:cNvPr id="29" name="Rectangle 767"/>
        <xdr:cNvSpPr>
          <a:spLocks/>
        </xdr:cNvSpPr>
      </xdr:nvSpPr>
      <xdr:spPr>
        <a:xfrm>
          <a:off x="3105150"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4</xdr:col>
      <xdr:colOff>0</xdr:colOff>
      <xdr:row>22</xdr:row>
      <xdr:rowOff>0</xdr:rowOff>
    </xdr:from>
    <xdr:ext cx="1295400" cy="542925"/>
    <xdr:sp>
      <xdr:nvSpPr>
        <xdr:cNvPr id="30" name="Rectangle 768"/>
        <xdr:cNvSpPr>
          <a:spLocks/>
        </xdr:cNvSpPr>
      </xdr:nvSpPr>
      <xdr:spPr>
        <a:xfrm>
          <a:off x="3105150" y="3381375"/>
          <a:ext cx="1295400" cy="5429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W242"/>
  <sheetViews>
    <sheetView tabSelected="1" zoomScale="70" zoomScaleNormal="70" zoomScaleSheetLayoutView="100" workbookViewId="0" topLeftCell="A1">
      <pane ySplit="4" topLeftCell="A5" activePane="bottomLeft" state="frozen"/>
      <selection pane="bottomLeft" activeCell="E142" sqref="E142"/>
    </sheetView>
  </sheetViews>
  <sheetFormatPr defaultColWidth="9.00390625" defaultRowHeight="15"/>
  <cols>
    <col min="1" max="1" width="9.00390625" style="8" customWidth="1"/>
    <col min="2" max="2" width="9.00390625" style="9" customWidth="1"/>
    <col min="3" max="3" width="19.57421875" style="9" customWidth="1"/>
    <col min="4" max="4" width="9.00390625" style="9" customWidth="1"/>
    <col min="5" max="5" width="91.57421875" style="9" customWidth="1"/>
    <col min="6" max="6" width="10.57421875" style="9" customWidth="1"/>
    <col min="7" max="7" width="18.421875" style="9" customWidth="1"/>
    <col min="8" max="8" width="16.8515625" style="9" customWidth="1"/>
    <col min="9" max="9" width="8.421875" style="9" customWidth="1"/>
    <col min="10" max="10" width="19.57421875" style="9" customWidth="1"/>
    <col min="11" max="11" width="12.421875" style="9" customWidth="1"/>
    <col min="12" max="12" width="18.57421875" style="9" customWidth="1"/>
    <col min="13" max="13" width="40.140625" style="10" customWidth="1"/>
    <col min="14" max="14" width="14.421875" style="9" customWidth="1"/>
    <col min="15" max="15" width="9.00390625" style="9" customWidth="1"/>
    <col min="16" max="16" width="15.57421875" style="9" customWidth="1"/>
    <col min="17" max="16384" width="9.00390625" style="9" customWidth="1"/>
  </cols>
  <sheetData>
    <row r="1" spans="1:16" ht="78.75" customHeight="1">
      <c r="A1" s="11" t="s">
        <v>0</v>
      </c>
      <c r="B1" s="12"/>
      <c r="C1" s="12"/>
      <c r="D1" s="12"/>
      <c r="E1" s="12"/>
      <c r="F1" s="12"/>
      <c r="G1" s="12"/>
      <c r="H1" s="12"/>
      <c r="I1" s="12"/>
      <c r="J1" s="12"/>
      <c r="K1" s="12"/>
      <c r="L1" s="12"/>
      <c r="M1" s="79"/>
      <c r="N1" s="12"/>
      <c r="O1" s="12"/>
      <c r="P1" s="80"/>
    </row>
    <row r="2" spans="1:16" ht="31.5" customHeight="1">
      <c r="A2" s="13" t="s">
        <v>1</v>
      </c>
      <c r="B2" s="14"/>
      <c r="C2" s="15"/>
      <c r="D2" s="15"/>
      <c r="E2" s="15"/>
      <c r="F2" s="15"/>
      <c r="G2" s="15"/>
      <c r="H2" s="15"/>
      <c r="I2" s="15"/>
      <c r="J2" s="15"/>
      <c r="K2" s="15"/>
      <c r="L2" s="15"/>
      <c r="M2" s="81"/>
      <c r="N2" s="15"/>
      <c r="O2" s="15"/>
      <c r="P2" s="82"/>
    </row>
    <row r="3" spans="1:16" ht="57.75" customHeight="1">
      <c r="A3" s="16" t="s">
        <v>2</v>
      </c>
      <c r="B3" s="17" t="s">
        <v>3</v>
      </c>
      <c r="C3" s="16" t="s">
        <v>4</v>
      </c>
      <c r="D3" s="16" t="s">
        <v>5</v>
      </c>
      <c r="E3" s="17" t="s">
        <v>6</v>
      </c>
      <c r="F3" s="16" t="s">
        <v>7</v>
      </c>
      <c r="G3" s="18" t="s">
        <v>8</v>
      </c>
      <c r="H3" s="14"/>
      <c r="I3" s="14"/>
      <c r="J3" s="14"/>
      <c r="K3" s="83"/>
      <c r="L3" s="16" t="s">
        <v>9</v>
      </c>
      <c r="M3" s="84" t="s">
        <v>10</v>
      </c>
      <c r="N3" s="16" t="s">
        <v>11</v>
      </c>
      <c r="O3" s="16" t="s">
        <v>12</v>
      </c>
      <c r="P3" s="16" t="s">
        <v>13</v>
      </c>
    </row>
    <row r="4" spans="1:16" ht="57.75" customHeight="1">
      <c r="A4" s="19"/>
      <c r="B4" s="20"/>
      <c r="C4" s="21"/>
      <c r="D4" s="21"/>
      <c r="E4" s="20"/>
      <c r="F4" s="21"/>
      <c r="G4" s="18" t="s">
        <v>14</v>
      </c>
      <c r="H4" s="18" t="s">
        <v>15</v>
      </c>
      <c r="I4" s="18" t="s">
        <v>16</v>
      </c>
      <c r="J4" s="18" t="s">
        <v>17</v>
      </c>
      <c r="K4" s="26" t="s">
        <v>18</v>
      </c>
      <c r="L4" s="21"/>
      <c r="M4" s="85"/>
      <c r="N4" s="21"/>
      <c r="O4" s="21"/>
      <c r="P4" s="21"/>
    </row>
    <row r="5" spans="1:16" s="1" customFormat="1" ht="40.5" customHeight="1">
      <c r="A5" s="22" t="s">
        <v>19</v>
      </c>
      <c r="B5" s="23"/>
      <c r="C5" s="23"/>
      <c r="D5" s="24"/>
      <c r="E5" s="25">
        <f>E6+E27+E55+E80+E100+E139+E175+E218+E235+E241</f>
        <v>185</v>
      </c>
      <c r="F5" s="25"/>
      <c r="G5" s="25">
        <f>G6+G27+G55+G80+G100+G139+G175+G218+G235+G241</f>
        <v>220322.7679</v>
      </c>
      <c r="H5" s="25">
        <f aca="true" t="shared" si="0" ref="F5:K5">H6+H27+H55+H80+H100+H139+H175+H218+H235+H241</f>
        <v>217008.66</v>
      </c>
      <c r="I5" s="25">
        <f t="shared" si="0"/>
        <v>164.38</v>
      </c>
      <c r="J5" s="25">
        <f t="shared" si="0"/>
        <v>13394.410699999999</v>
      </c>
      <c r="K5" s="25">
        <f t="shared" si="0"/>
        <v>224.14000000000001</v>
      </c>
      <c r="L5" s="19"/>
      <c r="M5" s="86"/>
      <c r="N5" s="19"/>
      <c r="O5" s="19"/>
      <c r="P5" s="19"/>
    </row>
    <row r="6" spans="1:16" s="1" customFormat="1" ht="40.5" customHeight="1" hidden="1">
      <c r="A6" s="26" t="s">
        <v>20</v>
      </c>
      <c r="B6" s="26"/>
      <c r="C6" s="26"/>
      <c r="D6" s="26"/>
      <c r="E6" s="26">
        <f>E7+E12+E20</f>
        <v>17</v>
      </c>
      <c r="F6" s="26"/>
      <c r="G6" s="27">
        <f>G7+G12+G20</f>
        <v>12344.7679</v>
      </c>
      <c r="H6" s="27">
        <f>H7+H12+H20</f>
        <v>10197.41</v>
      </c>
      <c r="I6" s="27">
        <f>I7+I12+I20</f>
        <v>0</v>
      </c>
      <c r="J6" s="27">
        <f>J7+J12+J20</f>
        <v>672.8299999999999</v>
      </c>
      <c r="K6" s="27">
        <f>K7+K12+K20</f>
        <v>0</v>
      </c>
      <c r="L6" s="19"/>
      <c r="M6" s="86"/>
      <c r="N6" s="19"/>
      <c r="O6" s="19"/>
      <c r="P6" s="19"/>
    </row>
    <row r="7" spans="1:16" s="1" customFormat="1" ht="40.5" customHeight="1" hidden="1">
      <c r="A7" s="28" t="s">
        <v>21</v>
      </c>
      <c r="B7" s="28"/>
      <c r="C7" s="28"/>
      <c r="D7" s="28"/>
      <c r="E7" s="29">
        <v>4</v>
      </c>
      <c r="F7" s="27"/>
      <c r="G7" s="27">
        <f>G8+G9+G10+G11</f>
        <v>3922.9700000000003</v>
      </c>
      <c r="H7" s="27">
        <f>H8+H9+H10+H11</f>
        <v>3922.9700000000003</v>
      </c>
      <c r="I7" s="27">
        <f>I8+I9+I10+I11</f>
        <v>0</v>
      </c>
      <c r="J7" s="27">
        <f>J8+J9+J10+J11</f>
        <v>0</v>
      </c>
      <c r="K7" s="27">
        <f>K8+K9+K10+K11</f>
        <v>0</v>
      </c>
      <c r="L7" s="27"/>
      <c r="M7" s="87"/>
      <c r="N7" s="27"/>
      <c r="O7" s="27"/>
      <c r="P7" s="27"/>
    </row>
    <row r="8" spans="1:16" ht="225.75" customHeight="1" hidden="1">
      <c r="A8" s="30">
        <v>1</v>
      </c>
      <c r="B8" s="31" t="s">
        <v>22</v>
      </c>
      <c r="C8" s="31" t="s">
        <v>23</v>
      </c>
      <c r="D8" s="31" t="s">
        <v>24</v>
      </c>
      <c r="E8" s="32" t="s">
        <v>25</v>
      </c>
      <c r="F8" s="31" t="s">
        <v>26</v>
      </c>
      <c r="G8" s="33">
        <v>393</v>
      </c>
      <c r="H8" s="33">
        <v>393</v>
      </c>
      <c r="I8" s="33"/>
      <c r="J8" s="33"/>
      <c r="K8" s="33"/>
      <c r="L8" s="88" t="s">
        <v>27</v>
      </c>
      <c r="M8" s="89" t="s">
        <v>28</v>
      </c>
      <c r="N8" s="88" t="s">
        <v>29</v>
      </c>
      <c r="O8" s="88" t="s">
        <v>30</v>
      </c>
      <c r="P8" s="33"/>
    </row>
    <row r="9" spans="1:16" ht="276.75" customHeight="1" hidden="1">
      <c r="A9" s="30">
        <v>2</v>
      </c>
      <c r="B9" s="31" t="s">
        <v>31</v>
      </c>
      <c r="C9" s="31" t="s">
        <v>32</v>
      </c>
      <c r="D9" s="31" t="s">
        <v>33</v>
      </c>
      <c r="E9" s="32" t="s">
        <v>34</v>
      </c>
      <c r="F9" s="31" t="s">
        <v>35</v>
      </c>
      <c r="G9" s="33">
        <v>529.97</v>
      </c>
      <c r="H9" s="33">
        <v>529.97</v>
      </c>
      <c r="I9" s="33"/>
      <c r="J9" s="33"/>
      <c r="K9" s="33"/>
      <c r="L9" s="88" t="s">
        <v>27</v>
      </c>
      <c r="M9" s="89" t="s">
        <v>36</v>
      </c>
      <c r="N9" s="88" t="s">
        <v>29</v>
      </c>
      <c r="O9" s="88" t="s">
        <v>30</v>
      </c>
      <c r="P9" s="33"/>
    </row>
    <row r="10" spans="1:16" ht="292.5" customHeight="1" hidden="1">
      <c r="A10" s="30">
        <v>3</v>
      </c>
      <c r="B10" s="31" t="s">
        <v>31</v>
      </c>
      <c r="C10" s="31" t="s">
        <v>37</v>
      </c>
      <c r="D10" s="31" t="s">
        <v>33</v>
      </c>
      <c r="E10" s="32" t="s">
        <v>38</v>
      </c>
      <c r="F10" s="31" t="s">
        <v>35</v>
      </c>
      <c r="G10" s="33">
        <v>1500</v>
      </c>
      <c r="H10" s="33">
        <v>1500</v>
      </c>
      <c r="I10" s="33"/>
      <c r="J10" s="33"/>
      <c r="K10" s="33"/>
      <c r="L10" s="88" t="s">
        <v>39</v>
      </c>
      <c r="M10" s="89" t="s">
        <v>40</v>
      </c>
      <c r="N10" s="33"/>
      <c r="O10" s="88" t="s">
        <v>30</v>
      </c>
      <c r="P10" s="33"/>
    </row>
    <row r="11" spans="1:16" s="2" customFormat="1" ht="408.75" customHeight="1" hidden="1">
      <c r="A11" s="30">
        <v>4</v>
      </c>
      <c r="B11" s="30" t="s">
        <v>41</v>
      </c>
      <c r="C11" s="31" t="s">
        <v>42</v>
      </c>
      <c r="D11" s="31" t="s">
        <v>43</v>
      </c>
      <c r="E11" s="34" t="s">
        <v>44</v>
      </c>
      <c r="F11" s="31" t="s">
        <v>26</v>
      </c>
      <c r="G11" s="35">
        <v>1500</v>
      </c>
      <c r="H11" s="35">
        <v>1500</v>
      </c>
      <c r="I11" s="35"/>
      <c r="J11" s="35"/>
      <c r="K11" s="35"/>
      <c r="L11" s="30" t="s">
        <v>27</v>
      </c>
      <c r="M11" s="30" t="s">
        <v>45</v>
      </c>
      <c r="N11" s="30" t="s">
        <v>46</v>
      </c>
      <c r="O11" s="30" t="s">
        <v>47</v>
      </c>
      <c r="P11" s="35"/>
    </row>
    <row r="12" spans="1:16" s="1" customFormat="1" ht="40.5" customHeight="1" hidden="1">
      <c r="A12" s="28" t="s">
        <v>48</v>
      </c>
      <c r="B12" s="28"/>
      <c r="C12" s="28"/>
      <c r="D12" s="28"/>
      <c r="E12" s="29">
        <v>7</v>
      </c>
      <c r="F12" s="27"/>
      <c r="G12" s="27">
        <f>G13+G14+G15+G16+G17+G18+G19</f>
        <v>2147.3579</v>
      </c>
      <c r="H12" s="27">
        <f>H13+H14+H15+H16+H17+H18+H19</f>
        <v>0</v>
      </c>
      <c r="I12" s="27">
        <f>I13+I14+I15+I16+I17+I18+I19</f>
        <v>0</v>
      </c>
      <c r="J12" s="27">
        <f>J13+J14+J15+J16+J17+J18+J19</f>
        <v>307.83</v>
      </c>
      <c r="K12" s="27">
        <f>K13+K14+K15+K16+K17+K18+K19</f>
        <v>0</v>
      </c>
      <c r="L12" s="27"/>
      <c r="M12" s="87"/>
      <c r="N12" s="27"/>
      <c r="O12" s="27"/>
      <c r="P12" s="27"/>
    </row>
    <row r="13" spans="1:16" s="3" customFormat="1" ht="318.75" hidden="1">
      <c r="A13" s="30">
        <v>1</v>
      </c>
      <c r="B13" s="30" t="s">
        <v>22</v>
      </c>
      <c r="C13" s="36" t="s">
        <v>49</v>
      </c>
      <c r="D13" s="31" t="s">
        <v>50</v>
      </c>
      <c r="E13" s="37" t="s">
        <v>51</v>
      </c>
      <c r="F13" s="31" t="s">
        <v>26</v>
      </c>
      <c r="G13" s="31">
        <v>102.29</v>
      </c>
      <c r="H13" s="35"/>
      <c r="I13" s="35"/>
      <c r="J13" s="35">
        <v>21.43</v>
      </c>
      <c r="K13" s="35"/>
      <c r="L13" s="31" t="s">
        <v>22</v>
      </c>
      <c r="M13" s="30" t="s">
        <v>52</v>
      </c>
      <c r="N13" s="30" t="s">
        <v>53</v>
      </c>
      <c r="O13" s="30" t="s">
        <v>47</v>
      </c>
      <c r="P13" s="30" t="s">
        <v>54</v>
      </c>
    </row>
    <row r="14" spans="1:16" s="3" customFormat="1" ht="339.75" customHeight="1" hidden="1">
      <c r="A14" s="30">
        <v>2</v>
      </c>
      <c r="B14" s="30" t="s">
        <v>22</v>
      </c>
      <c r="C14" s="36" t="s">
        <v>55</v>
      </c>
      <c r="D14" s="31" t="s">
        <v>56</v>
      </c>
      <c r="E14" s="38" t="s">
        <v>57</v>
      </c>
      <c r="F14" s="31" t="s">
        <v>35</v>
      </c>
      <c r="G14" s="31">
        <v>394.31</v>
      </c>
      <c r="H14" s="35"/>
      <c r="I14" s="35"/>
      <c r="J14" s="35">
        <v>80.13</v>
      </c>
      <c r="K14" s="35"/>
      <c r="L14" s="31" t="s">
        <v>22</v>
      </c>
      <c r="M14" s="30" t="s">
        <v>58</v>
      </c>
      <c r="N14" s="30" t="s">
        <v>59</v>
      </c>
      <c r="O14" s="30" t="s">
        <v>47</v>
      </c>
      <c r="P14" s="30" t="s">
        <v>54</v>
      </c>
    </row>
    <row r="15" spans="1:16" s="3" customFormat="1" ht="348" customHeight="1" hidden="1">
      <c r="A15" s="30">
        <v>3</v>
      </c>
      <c r="B15" s="30" t="s">
        <v>60</v>
      </c>
      <c r="C15" s="36" t="s">
        <v>61</v>
      </c>
      <c r="D15" s="31" t="s">
        <v>62</v>
      </c>
      <c r="E15" s="38" t="s">
        <v>63</v>
      </c>
      <c r="F15" s="31" t="s">
        <v>26</v>
      </c>
      <c r="G15" s="31">
        <v>400</v>
      </c>
      <c r="H15" s="35"/>
      <c r="I15" s="35"/>
      <c r="J15" s="35">
        <v>124.25</v>
      </c>
      <c r="K15" s="35"/>
      <c r="L15" s="31" t="s">
        <v>60</v>
      </c>
      <c r="M15" s="30" t="s">
        <v>64</v>
      </c>
      <c r="N15" s="30" t="s">
        <v>59</v>
      </c>
      <c r="O15" s="30" t="s">
        <v>47</v>
      </c>
      <c r="P15" s="30" t="s">
        <v>54</v>
      </c>
    </row>
    <row r="16" spans="1:16" s="3" customFormat="1" ht="408.75" customHeight="1" hidden="1">
      <c r="A16" s="30">
        <v>4</v>
      </c>
      <c r="B16" s="30" t="s">
        <v>22</v>
      </c>
      <c r="C16" s="36" t="s">
        <v>65</v>
      </c>
      <c r="D16" s="31" t="s">
        <v>66</v>
      </c>
      <c r="E16" s="39" t="s">
        <v>67</v>
      </c>
      <c r="F16" s="31" t="s">
        <v>35</v>
      </c>
      <c r="G16" s="31">
        <v>409.57</v>
      </c>
      <c r="H16" s="35"/>
      <c r="I16" s="35"/>
      <c r="J16" s="35">
        <v>82.02</v>
      </c>
      <c r="K16" s="35"/>
      <c r="L16" s="31" t="s">
        <v>22</v>
      </c>
      <c r="M16" s="30" t="s">
        <v>68</v>
      </c>
      <c r="N16" s="30" t="s">
        <v>59</v>
      </c>
      <c r="O16" s="30" t="s">
        <v>47</v>
      </c>
      <c r="P16" s="30" t="s">
        <v>54</v>
      </c>
    </row>
    <row r="17" spans="1:16" s="3" customFormat="1" ht="258" customHeight="1" hidden="1">
      <c r="A17" s="30">
        <v>5</v>
      </c>
      <c r="B17" s="31" t="s">
        <v>41</v>
      </c>
      <c r="C17" s="31" t="s">
        <v>69</v>
      </c>
      <c r="D17" s="31" t="s">
        <v>70</v>
      </c>
      <c r="E17" s="40" t="s">
        <v>71</v>
      </c>
      <c r="F17" s="31" t="s">
        <v>72</v>
      </c>
      <c r="G17" s="35">
        <v>293.01</v>
      </c>
      <c r="H17" s="35"/>
      <c r="I17" s="35"/>
      <c r="J17" s="35"/>
      <c r="K17" s="35"/>
      <c r="L17" s="30" t="s">
        <v>27</v>
      </c>
      <c r="M17" s="30" t="s">
        <v>73</v>
      </c>
      <c r="N17" s="30" t="s">
        <v>74</v>
      </c>
      <c r="O17" s="30" t="s">
        <v>47</v>
      </c>
      <c r="P17" s="35"/>
    </row>
    <row r="18" spans="1:16" s="3" customFormat="1" ht="231.75" customHeight="1" hidden="1">
      <c r="A18" s="30">
        <v>6</v>
      </c>
      <c r="B18" s="31" t="s">
        <v>41</v>
      </c>
      <c r="C18" s="31" t="s">
        <v>75</v>
      </c>
      <c r="D18" s="31" t="s">
        <v>33</v>
      </c>
      <c r="E18" s="41" t="s">
        <v>76</v>
      </c>
      <c r="F18" s="31" t="s">
        <v>72</v>
      </c>
      <c r="G18" s="35">
        <v>409.8179</v>
      </c>
      <c r="H18" s="35"/>
      <c r="I18" s="35"/>
      <c r="J18" s="35"/>
      <c r="K18" s="35"/>
      <c r="L18" s="30" t="s">
        <v>27</v>
      </c>
      <c r="M18" s="30" t="s">
        <v>77</v>
      </c>
      <c r="N18" s="30" t="s">
        <v>74</v>
      </c>
      <c r="O18" s="30" t="s">
        <v>47</v>
      </c>
      <c r="P18" s="35"/>
    </row>
    <row r="19" spans="1:16" s="3" customFormat="1" ht="237" customHeight="1" hidden="1">
      <c r="A19" s="30">
        <v>7</v>
      </c>
      <c r="B19" s="31" t="s">
        <v>41</v>
      </c>
      <c r="C19" s="31" t="s">
        <v>78</v>
      </c>
      <c r="D19" s="31" t="s">
        <v>79</v>
      </c>
      <c r="E19" s="40" t="s">
        <v>80</v>
      </c>
      <c r="F19" s="31" t="s">
        <v>72</v>
      </c>
      <c r="G19" s="35">
        <v>138.36</v>
      </c>
      <c r="H19" s="35"/>
      <c r="I19" s="35"/>
      <c r="J19" s="35"/>
      <c r="K19" s="35"/>
      <c r="L19" s="30" t="s">
        <v>27</v>
      </c>
      <c r="M19" s="30" t="s">
        <v>81</v>
      </c>
      <c r="N19" s="30" t="s">
        <v>74</v>
      </c>
      <c r="O19" s="30" t="s">
        <v>47</v>
      </c>
      <c r="P19" s="35"/>
    </row>
    <row r="20" spans="1:16" s="1" customFormat="1" ht="40.5" customHeight="1" hidden="1">
      <c r="A20" s="28" t="s">
        <v>82</v>
      </c>
      <c r="B20" s="28"/>
      <c r="C20" s="28"/>
      <c r="D20" s="28"/>
      <c r="E20" s="28">
        <v>6</v>
      </c>
      <c r="F20" s="27"/>
      <c r="G20" s="27">
        <f>G21+G22+G23+G24+G25+G26</f>
        <v>6274.4400000000005</v>
      </c>
      <c r="H20" s="27">
        <f>H21+H22+H23+H24+H25+H26</f>
        <v>6274.4400000000005</v>
      </c>
      <c r="I20" s="27">
        <f>I21+I22+I23+I24+I25+I26</f>
        <v>0</v>
      </c>
      <c r="J20" s="27">
        <f>J21+J22+J23+J24+J25+J26</f>
        <v>365</v>
      </c>
      <c r="K20" s="27">
        <f>K21+K22+K23+K24+K25+K26</f>
        <v>0</v>
      </c>
      <c r="L20" s="27"/>
      <c r="M20" s="87"/>
      <c r="N20" s="27"/>
      <c r="O20" s="27"/>
      <c r="P20" s="27"/>
    </row>
    <row r="21" spans="1:16" ht="291.75" customHeight="1" hidden="1">
      <c r="A21" s="30">
        <v>1</v>
      </c>
      <c r="B21" s="31" t="s">
        <v>22</v>
      </c>
      <c r="C21" s="31" t="s">
        <v>83</v>
      </c>
      <c r="D21" s="31" t="s">
        <v>56</v>
      </c>
      <c r="E21" s="32" t="s">
        <v>84</v>
      </c>
      <c r="F21" s="31" t="s">
        <v>26</v>
      </c>
      <c r="G21" s="31">
        <v>388.17</v>
      </c>
      <c r="H21" s="31">
        <v>388.17</v>
      </c>
      <c r="I21" s="33"/>
      <c r="J21" s="33">
        <v>15</v>
      </c>
      <c r="K21" s="33"/>
      <c r="L21" s="30" t="s">
        <v>85</v>
      </c>
      <c r="M21" s="89" t="s">
        <v>86</v>
      </c>
      <c r="N21" s="30" t="s">
        <v>74</v>
      </c>
      <c r="O21" s="88" t="s">
        <v>30</v>
      </c>
      <c r="P21" s="33"/>
    </row>
    <row r="22" spans="1:16" ht="220.5" customHeight="1" hidden="1">
      <c r="A22" s="30">
        <v>2</v>
      </c>
      <c r="B22" s="31" t="s">
        <v>31</v>
      </c>
      <c r="C22" s="31" t="s">
        <v>87</v>
      </c>
      <c r="D22" s="31" t="s">
        <v>88</v>
      </c>
      <c r="E22" s="32" t="s">
        <v>89</v>
      </c>
      <c r="F22" s="31" t="s">
        <v>26</v>
      </c>
      <c r="G22" s="31">
        <v>1223.42</v>
      </c>
      <c r="H22" s="31">
        <v>1223.42</v>
      </c>
      <c r="I22" s="33"/>
      <c r="J22" s="33">
        <v>80</v>
      </c>
      <c r="K22" s="33"/>
      <c r="L22" s="30" t="s">
        <v>85</v>
      </c>
      <c r="M22" s="89" t="s">
        <v>90</v>
      </c>
      <c r="N22" s="30" t="s">
        <v>74</v>
      </c>
      <c r="O22" s="88" t="s">
        <v>30</v>
      </c>
      <c r="P22" s="33"/>
    </row>
    <row r="23" spans="1:16" ht="180.75" customHeight="1" hidden="1">
      <c r="A23" s="30">
        <v>3</v>
      </c>
      <c r="B23" s="31" t="s">
        <v>31</v>
      </c>
      <c r="C23" s="31" t="s">
        <v>91</v>
      </c>
      <c r="D23" s="31" t="s">
        <v>92</v>
      </c>
      <c r="E23" s="32" t="s">
        <v>93</v>
      </c>
      <c r="F23" s="31" t="s">
        <v>26</v>
      </c>
      <c r="G23" s="31">
        <v>1250.46</v>
      </c>
      <c r="H23" s="31">
        <v>1250.46</v>
      </c>
      <c r="I23" s="33"/>
      <c r="J23" s="33">
        <v>90</v>
      </c>
      <c r="K23" s="33"/>
      <c r="L23" s="30" t="s">
        <v>85</v>
      </c>
      <c r="M23" s="89" t="s">
        <v>94</v>
      </c>
      <c r="N23" s="30" t="s">
        <v>74</v>
      </c>
      <c r="O23" s="88" t="s">
        <v>30</v>
      </c>
      <c r="P23" s="33"/>
    </row>
    <row r="24" spans="1:16" ht="237" customHeight="1" hidden="1">
      <c r="A24" s="30">
        <v>4</v>
      </c>
      <c r="B24" s="31" t="s">
        <v>31</v>
      </c>
      <c r="C24" s="31" t="s">
        <v>95</v>
      </c>
      <c r="D24" s="31" t="s">
        <v>96</v>
      </c>
      <c r="E24" s="32" t="s">
        <v>97</v>
      </c>
      <c r="F24" s="31" t="s">
        <v>26</v>
      </c>
      <c r="G24" s="31">
        <v>1012.39</v>
      </c>
      <c r="H24" s="31">
        <v>1012.39</v>
      </c>
      <c r="I24" s="33"/>
      <c r="J24" s="33">
        <v>50</v>
      </c>
      <c r="K24" s="33"/>
      <c r="L24" s="30" t="s">
        <v>85</v>
      </c>
      <c r="M24" s="89" t="s">
        <v>98</v>
      </c>
      <c r="N24" s="30" t="s">
        <v>74</v>
      </c>
      <c r="O24" s="88" t="s">
        <v>30</v>
      </c>
      <c r="P24" s="33"/>
    </row>
    <row r="25" spans="1:16" ht="342" customHeight="1" hidden="1">
      <c r="A25" s="30">
        <v>5</v>
      </c>
      <c r="B25" s="31" t="s">
        <v>60</v>
      </c>
      <c r="C25" s="31" t="s">
        <v>99</v>
      </c>
      <c r="D25" s="31" t="s">
        <v>70</v>
      </c>
      <c r="E25" s="34" t="s">
        <v>100</v>
      </c>
      <c r="F25" s="31" t="s">
        <v>26</v>
      </c>
      <c r="G25" s="31">
        <v>1300</v>
      </c>
      <c r="H25" s="31">
        <v>1300</v>
      </c>
      <c r="I25" s="33"/>
      <c r="J25" s="33">
        <v>70</v>
      </c>
      <c r="K25" s="33"/>
      <c r="L25" s="30" t="s">
        <v>85</v>
      </c>
      <c r="M25" s="89" t="s">
        <v>101</v>
      </c>
      <c r="N25" s="30" t="s">
        <v>74</v>
      </c>
      <c r="O25" s="88" t="s">
        <v>30</v>
      </c>
      <c r="P25" s="33"/>
    </row>
    <row r="26" spans="1:16" ht="406.5" customHeight="1" hidden="1">
      <c r="A26" s="30">
        <v>6</v>
      </c>
      <c r="B26" s="31" t="s">
        <v>60</v>
      </c>
      <c r="C26" s="31" t="s">
        <v>102</v>
      </c>
      <c r="D26" s="31" t="s">
        <v>103</v>
      </c>
      <c r="E26" s="32" t="s">
        <v>104</v>
      </c>
      <c r="F26" s="31" t="s">
        <v>26</v>
      </c>
      <c r="G26" s="31">
        <v>1100</v>
      </c>
      <c r="H26" s="31">
        <v>1100</v>
      </c>
      <c r="I26" s="33"/>
      <c r="J26" s="33">
        <v>60</v>
      </c>
      <c r="K26" s="33"/>
      <c r="L26" s="30" t="s">
        <v>85</v>
      </c>
      <c r="M26" s="89" t="s">
        <v>105</v>
      </c>
      <c r="N26" s="30" t="s">
        <v>74</v>
      </c>
      <c r="O26" s="88" t="s">
        <v>30</v>
      </c>
      <c r="P26" s="33"/>
    </row>
    <row r="27" spans="1:16" s="4" customFormat="1" ht="40.5" customHeight="1" hidden="1">
      <c r="A27" s="26" t="s">
        <v>106</v>
      </c>
      <c r="B27" s="26"/>
      <c r="C27" s="26"/>
      <c r="D27" s="26"/>
      <c r="E27" s="26">
        <f>E28+E37+E50+E53</f>
        <v>23</v>
      </c>
      <c r="F27" s="26"/>
      <c r="G27" s="26">
        <f aca="true" t="shared" si="1" ref="F27:K27">G28+G37+G50+G53</f>
        <v>16513.62</v>
      </c>
      <c r="H27" s="26">
        <f t="shared" si="1"/>
        <v>16413.62</v>
      </c>
      <c r="I27" s="26">
        <f t="shared" si="1"/>
        <v>100</v>
      </c>
      <c r="J27" s="26">
        <f t="shared" si="1"/>
        <v>1224.126</v>
      </c>
      <c r="K27" s="26">
        <f t="shared" si="1"/>
        <v>0</v>
      </c>
      <c r="L27" s="19"/>
      <c r="M27" s="86"/>
      <c r="N27" s="19"/>
      <c r="O27" s="19"/>
      <c r="P27" s="19"/>
    </row>
    <row r="28" spans="1:16" s="1" customFormat="1" ht="40.5" customHeight="1" hidden="1">
      <c r="A28" s="28" t="s">
        <v>21</v>
      </c>
      <c r="B28" s="28"/>
      <c r="C28" s="28"/>
      <c r="D28" s="28"/>
      <c r="E28" s="29">
        <v>8</v>
      </c>
      <c r="F28" s="27"/>
      <c r="G28" s="27">
        <f>G29+G30+G31+G32+G33+G34+G35+G36</f>
        <v>3340</v>
      </c>
      <c r="H28" s="27">
        <f>H29+H30+H31+H32+H33+H34+H35+H36</f>
        <v>3240</v>
      </c>
      <c r="I28" s="27">
        <f>I29+I30+I31+I32+I33+I34+I35+I36</f>
        <v>100</v>
      </c>
      <c r="J28" s="27">
        <f>J29+J30+J31+J32+J33+J34+J35+J36</f>
        <v>80</v>
      </c>
      <c r="K28" s="27">
        <f>K29+K30+K31+K32+K33+K34+K35+K36</f>
        <v>0</v>
      </c>
      <c r="L28" s="27"/>
      <c r="M28" s="87"/>
      <c r="N28" s="27"/>
      <c r="O28" s="27"/>
      <c r="P28" s="27"/>
    </row>
    <row r="29" spans="1:16" s="5" customFormat="1" ht="183.75" customHeight="1" hidden="1">
      <c r="A29" s="42">
        <v>1</v>
      </c>
      <c r="B29" s="43" t="s">
        <v>107</v>
      </c>
      <c r="C29" s="44" t="s">
        <v>108</v>
      </c>
      <c r="D29" s="44" t="s">
        <v>109</v>
      </c>
      <c r="E29" s="45" t="s">
        <v>110</v>
      </c>
      <c r="F29" s="44" t="s">
        <v>26</v>
      </c>
      <c r="G29" s="46">
        <v>400</v>
      </c>
      <c r="H29" s="46">
        <v>400</v>
      </c>
      <c r="I29" s="46">
        <v>0</v>
      </c>
      <c r="J29" s="46">
        <v>80</v>
      </c>
      <c r="K29" s="46"/>
      <c r="L29" s="44" t="s">
        <v>111</v>
      </c>
      <c r="M29" s="44" t="s">
        <v>112</v>
      </c>
      <c r="N29" s="44" t="s">
        <v>113</v>
      </c>
      <c r="O29" s="44" t="s">
        <v>47</v>
      </c>
      <c r="P29" s="88" t="s">
        <v>54</v>
      </c>
    </row>
    <row r="30" spans="1:16" s="5" customFormat="1" ht="162.75" customHeight="1" hidden="1">
      <c r="A30" s="42">
        <v>2</v>
      </c>
      <c r="B30" s="43" t="s">
        <v>107</v>
      </c>
      <c r="C30" s="44" t="s">
        <v>114</v>
      </c>
      <c r="D30" s="47" t="s">
        <v>115</v>
      </c>
      <c r="E30" s="45" t="s">
        <v>116</v>
      </c>
      <c r="F30" s="47" t="s">
        <v>35</v>
      </c>
      <c r="G30" s="48">
        <v>150</v>
      </c>
      <c r="H30" s="48">
        <v>150</v>
      </c>
      <c r="I30" s="46">
        <v>0</v>
      </c>
      <c r="J30" s="46">
        <v>0</v>
      </c>
      <c r="K30" s="46"/>
      <c r="L30" s="47" t="s">
        <v>111</v>
      </c>
      <c r="M30" s="44" t="s">
        <v>117</v>
      </c>
      <c r="N30" s="44" t="s">
        <v>113</v>
      </c>
      <c r="O30" s="44" t="s">
        <v>47</v>
      </c>
      <c r="P30" s="46"/>
    </row>
    <row r="31" spans="1:16" s="5" customFormat="1" ht="172.5" customHeight="1" hidden="1">
      <c r="A31" s="49">
        <v>3</v>
      </c>
      <c r="B31" s="50" t="s">
        <v>107</v>
      </c>
      <c r="C31" s="51" t="s">
        <v>118</v>
      </c>
      <c r="D31" s="51" t="s">
        <v>119</v>
      </c>
      <c r="E31" s="52" t="s">
        <v>120</v>
      </c>
      <c r="F31" s="51" t="s">
        <v>26</v>
      </c>
      <c r="G31" s="53">
        <v>150</v>
      </c>
      <c r="H31" s="53">
        <v>150</v>
      </c>
      <c r="I31" s="90">
        <v>0</v>
      </c>
      <c r="J31" s="90">
        <v>0</v>
      </c>
      <c r="K31" s="90"/>
      <c r="L31" s="51" t="s">
        <v>121</v>
      </c>
      <c r="M31" s="58" t="s">
        <v>122</v>
      </c>
      <c r="N31" s="58" t="s">
        <v>113</v>
      </c>
      <c r="O31" s="58" t="s">
        <v>47</v>
      </c>
      <c r="P31" s="90"/>
    </row>
    <row r="32" spans="1:16" s="5" customFormat="1" ht="234" customHeight="1" hidden="1">
      <c r="A32" s="42">
        <v>4</v>
      </c>
      <c r="B32" s="43" t="s">
        <v>107</v>
      </c>
      <c r="C32" s="47" t="s">
        <v>123</v>
      </c>
      <c r="D32" s="47" t="s">
        <v>124</v>
      </c>
      <c r="E32" s="45" t="s">
        <v>125</v>
      </c>
      <c r="F32" s="47" t="s">
        <v>72</v>
      </c>
      <c r="G32" s="48">
        <v>670</v>
      </c>
      <c r="H32" s="48">
        <v>670</v>
      </c>
      <c r="I32" s="46">
        <v>0</v>
      </c>
      <c r="J32" s="46">
        <v>0</v>
      </c>
      <c r="K32" s="46"/>
      <c r="L32" s="47" t="s">
        <v>126</v>
      </c>
      <c r="M32" s="44" t="s">
        <v>127</v>
      </c>
      <c r="N32" s="44" t="s">
        <v>113</v>
      </c>
      <c r="O32" s="44" t="s">
        <v>47</v>
      </c>
      <c r="P32" s="46"/>
    </row>
    <row r="33" spans="1:16" s="5" customFormat="1" ht="129.75" customHeight="1" hidden="1">
      <c r="A33" s="42">
        <v>5</v>
      </c>
      <c r="B33" s="43" t="s">
        <v>107</v>
      </c>
      <c r="C33" s="47" t="s">
        <v>128</v>
      </c>
      <c r="D33" s="47" t="s">
        <v>129</v>
      </c>
      <c r="E33" s="45" t="s">
        <v>130</v>
      </c>
      <c r="F33" s="47" t="s">
        <v>26</v>
      </c>
      <c r="G33" s="48">
        <v>350</v>
      </c>
      <c r="H33" s="48">
        <v>350</v>
      </c>
      <c r="I33" s="46">
        <v>0</v>
      </c>
      <c r="J33" s="46">
        <v>0</v>
      </c>
      <c r="K33" s="46"/>
      <c r="L33" s="47" t="s">
        <v>131</v>
      </c>
      <c r="M33" s="91" t="s">
        <v>132</v>
      </c>
      <c r="N33" s="44" t="s">
        <v>113</v>
      </c>
      <c r="O33" s="44" t="s">
        <v>47</v>
      </c>
      <c r="P33" s="46"/>
    </row>
    <row r="34" spans="1:16" s="5" customFormat="1" ht="123" customHeight="1" hidden="1">
      <c r="A34" s="42">
        <v>6</v>
      </c>
      <c r="B34" s="43" t="s">
        <v>107</v>
      </c>
      <c r="C34" s="54" t="s">
        <v>133</v>
      </c>
      <c r="D34" s="44" t="s">
        <v>134</v>
      </c>
      <c r="E34" s="45" t="s">
        <v>135</v>
      </c>
      <c r="F34" s="47" t="s">
        <v>72</v>
      </c>
      <c r="G34" s="48">
        <v>220</v>
      </c>
      <c r="H34" s="48">
        <v>220</v>
      </c>
      <c r="I34" s="46">
        <v>0</v>
      </c>
      <c r="J34" s="46">
        <v>0</v>
      </c>
      <c r="K34" s="46"/>
      <c r="L34" s="47" t="s">
        <v>136</v>
      </c>
      <c r="M34" s="91" t="s">
        <v>137</v>
      </c>
      <c r="N34" s="44" t="s">
        <v>113</v>
      </c>
      <c r="O34" s="44" t="s">
        <v>47</v>
      </c>
      <c r="P34" s="46"/>
    </row>
    <row r="35" spans="1:16" s="5" customFormat="1" ht="147" customHeight="1" hidden="1">
      <c r="A35" s="42">
        <v>7</v>
      </c>
      <c r="B35" s="43" t="s">
        <v>107</v>
      </c>
      <c r="C35" s="47" t="s">
        <v>138</v>
      </c>
      <c r="D35" s="47" t="s">
        <v>139</v>
      </c>
      <c r="E35" s="45" t="s">
        <v>140</v>
      </c>
      <c r="F35" s="47" t="s">
        <v>26</v>
      </c>
      <c r="G35" s="48">
        <v>1000</v>
      </c>
      <c r="H35" s="48">
        <v>900</v>
      </c>
      <c r="I35" s="46">
        <v>100</v>
      </c>
      <c r="J35" s="46">
        <v>0</v>
      </c>
      <c r="K35" s="46"/>
      <c r="L35" s="47" t="s">
        <v>141</v>
      </c>
      <c r="M35" s="91" t="s">
        <v>142</v>
      </c>
      <c r="N35" s="44" t="s">
        <v>113</v>
      </c>
      <c r="O35" s="44" t="s">
        <v>47</v>
      </c>
      <c r="P35" s="44" t="s">
        <v>143</v>
      </c>
    </row>
    <row r="36" spans="1:16" s="5" customFormat="1" ht="219" customHeight="1" hidden="1">
      <c r="A36" s="42">
        <v>8</v>
      </c>
      <c r="B36" s="43" t="s">
        <v>107</v>
      </c>
      <c r="C36" s="54" t="s">
        <v>144</v>
      </c>
      <c r="D36" s="47" t="s">
        <v>145</v>
      </c>
      <c r="E36" s="45" t="s">
        <v>146</v>
      </c>
      <c r="F36" s="47" t="s">
        <v>72</v>
      </c>
      <c r="G36" s="48">
        <v>400</v>
      </c>
      <c r="H36" s="48">
        <v>400</v>
      </c>
      <c r="I36" s="46">
        <v>0</v>
      </c>
      <c r="J36" s="46">
        <v>0</v>
      </c>
      <c r="K36" s="46"/>
      <c r="L36" s="47" t="s">
        <v>147</v>
      </c>
      <c r="M36" s="91" t="s">
        <v>148</v>
      </c>
      <c r="N36" s="44" t="s">
        <v>113</v>
      </c>
      <c r="O36" s="44" t="s">
        <v>47</v>
      </c>
      <c r="P36" s="46"/>
    </row>
    <row r="37" spans="1:16" s="4" customFormat="1" ht="40.5" customHeight="1" hidden="1">
      <c r="A37" s="28" t="s">
        <v>48</v>
      </c>
      <c r="B37" s="28"/>
      <c r="C37" s="28"/>
      <c r="D37" s="28"/>
      <c r="E37" s="55">
        <v>12</v>
      </c>
      <c r="F37" s="56"/>
      <c r="G37" s="57">
        <f>G38+G39+G40+G41+G42+G43+G44+G45+G46+G47+G48+G49</f>
        <v>7156.62</v>
      </c>
      <c r="H37" s="57">
        <f>H38+H39+H40+H41+H42+H43+H44+H45+H46+H47+H48+H49</f>
        <v>7156.62</v>
      </c>
      <c r="I37" s="57">
        <f>I38+I39+I40+I41+I42+I43+I44+I45+I46+I47+I48+I49</f>
        <v>0</v>
      </c>
      <c r="J37" s="57">
        <f>J38+J39+J40+J41+J42+J43+J44+J45+J46+J47+J48+J49</f>
        <v>544.126</v>
      </c>
      <c r="K37" s="57">
        <f>K38+K39+K40+K41+K42+K43+K44+K45+K46+K47+K48+K49</f>
        <v>0</v>
      </c>
      <c r="L37" s="56"/>
      <c r="M37" s="77"/>
      <c r="N37" s="77"/>
      <c r="O37" s="77"/>
      <c r="P37" s="77"/>
    </row>
    <row r="38" spans="1:16" s="5" customFormat="1" ht="206.25" hidden="1">
      <c r="A38" s="42">
        <v>1</v>
      </c>
      <c r="B38" s="43" t="s">
        <v>107</v>
      </c>
      <c r="C38" s="47" t="s">
        <v>149</v>
      </c>
      <c r="D38" s="44" t="s">
        <v>129</v>
      </c>
      <c r="E38" s="45" t="s">
        <v>150</v>
      </c>
      <c r="F38" s="47" t="s">
        <v>26</v>
      </c>
      <c r="G38" s="48">
        <v>1638.99</v>
      </c>
      <c r="H38" s="48">
        <v>1638.99</v>
      </c>
      <c r="I38" s="46">
        <v>0</v>
      </c>
      <c r="J38" s="46">
        <v>0</v>
      </c>
      <c r="K38" s="46"/>
      <c r="L38" s="47" t="s">
        <v>151</v>
      </c>
      <c r="M38" s="44" t="s">
        <v>152</v>
      </c>
      <c r="N38" s="44" t="s">
        <v>153</v>
      </c>
      <c r="O38" s="44" t="s">
        <v>47</v>
      </c>
      <c r="P38" s="46"/>
    </row>
    <row r="39" spans="1:16" s="5" customFormat="1" ht="309" customHeight="1" hidden="1">
      <c r="A39" s="49">
        <v>2</v>
      </c>
      <c r="B39" s="50" t="s">
        <v>107</v>
      </c>
      <c r="C39" s="51" t="s">
        <v>154</v>
      </c>
      <c r="D39" s="58" t="s">
        <v>155</v>
      </c>
      <c r="E39" s="52" t="s">
        <v>156</v>
      </c>
      <c r="F39" s="51" t="s">
        <v>72</v>
      </c>
      <c r="G39" s="53">
        <v>400</v>
      </c>
      <c r="H39" s="53">
        <v>400</v>
      </c>
      <c r="I39" s="90">
        <v>0</v>
      </c>
      <c r="J39" s="90">
        <v>80</v>
      </c>
      <c r="K39" s="90"/>
      <c r="L39" s="51" t="s">
        <v>131</v>
      </c>
      <c r="M39" s="58" t="s">
        <v>157</v>
      </c>
      <c r="N39" s="58" t="s">
        <v>113</v>
      </c>
      <c r="O39" s="58" t="s">
        <v>47</v>
      </c>
      <c r="P39" s="89" t="s">
        <v>54</v>
      </c>
    </row>
    <row r="40" spans="1:16" s="5" customFormat="1" ht="223.5" customHeight="1" hidden="1">
      <c r="A40" s="42">
        <v>3</v>
      </c>
      <c r="B40" s="43" t="s">
        <v>107</v>
      </c>
      <c r="C40" s="47" t="s">
        <v>158</v>
      </c>
      <c r="D40" s="47" t="s">
        <v>159</v>
      </c>
      <c r="E40" s="45" t="s">
        <v>160</v>
      </c>
      <c r="F40" s="47" t="s">
        <v>26</v>
      </c>
      <c r="G40" s="48">
        <v>1900</v>
      </c>
      <c r="H40" s="48">
        <v>1900</v>
      </c>
      <c r="I40" s="46">
        <v>0</v>
      </c>
      <c r="J40" s="46">
        <v>0</v>
      </c>
      <c r="K40" s="46"/>
      <c r="L40" s="47" t="s">
        <v>151</v>
      </c>
      <c r="M40" s="44" t="s">
        <v>161</v>
      </c>
      <c r="N40" s="44" t="s">
        <v>153</v>
      </c>
      <c r="O40" s="44" t="s">
        <v>47</v>
      </c>
      <c r="P40" s="46"/>
    </row>
    <row r="41" spans="1:16" s="5" customFormat="1" ht="162" customHeight="1" hidden="1">
      <c r="A41" s="42">
        <v>4</v>
      </c>
      <c r="B41" s="43" t="s">
        <v>107</v>
      </c>
      <c r="C41" s="47" t="s">
        <v>162</v>
      </c>
      <c r="D41" s="47" t="s">
        <v>163</v>
      </c>
      <c r="E41" s="45" t="s">
        <v>164</v>
      </c>
      <c r="F41" s="47" t="s">
        <v>165</v>
      </c>
      <c r="G41" s="48">
        <v>130.57</v>
      </c>
      <c r="H41" s="48">
        <v>130.57</v>
      </c>
      <c r="I41" s="46">
        <v>0</v>
      </c>
      <c r="J41" s="46">
        <v>26.114</v>
      </c>
      <c r="K41" s="46"/>
      <c r="L41" s="47" t="s">
        <v>151</v>
      </c>
      <c r="M41" s="44" t="s">
        <v>166</v>
      </c>
      <c r="N41" s="44" t="s">
        <v>153</v>
      </c>
      <c r="O41" s="44" t="s">
        <v>47</v>
      </c>
      <c r="P41" s="88" t="s">
        <v>54</v>
      </c>
    </row>
    <row r="42" spans="1:16" s="5" customFormat="1" ht="123" customHeight="1" hidden="1">
      <c r="A42" s="42">
        <v>5</v>
      </c>
      <c r="B42" s="43" t="s">
        <v>107</v>
      </c>
      <c r="C42" s="47" t="s">
        <v>167</v>
      </c>
      <c r="D42" s="44" t="s">
        <v>168</v>
      </c>
      <c r="E42" s="45" t="s">
        <v>169</v>
      </c>
      <c r="F42" s="47" t="s">
        <v>165</v>
      </c>
      <c r="G42" s="59">
        <v>400</v>
      </c>
      <c r="H42" s="59">
        <v>400</v>
      </c>
      <c r="I42" s="46">
        <v>0</v>
      </c>
      <c r="J42" s="46">
        <v>80</v>
      </c>
      <c r="K42" s="46"/>
      <c r="L42" s="47" t="s">
        <v>170</v>
      </c>
      <c r="M42" s="44" t="s">
        <v>171</v>
      </c>
      <c r="N42" s="44" t="s">
        <v>113</v>
      </c>
      <c r="O42" s="44" t="s">
        <v>47</v>
      </c>
      <c r="P42" s="88" t="s">
        <v>54</v>
      </c>
    </row>
    <row r="43" spans="1:16" s="5" customFormat="1" ht="126" customHeight="1" hidden="1">
      <c r="A43" s="42">
        <v>6</v>
      </c>
      <c r="B43" s="43" t="s">
        <v>107</v>
      </c>
      <c r="C43" s="47" t="s">
        <v>172</v>
      </c>
      <c r="D43" s="47" t="s">
        <v>173</v>
      </c>
      <c r="E43" s="45" t="s">
        <v>174</v>
      </c>
      <c r="F43" s="47" t="s">
        <v>72</v>
      </c>
      <c r="G43" s="48">
        <v>250.06</v>
      </c>
      <c r="H43" s="48">
        <v>250.06</v>
      </c>
      <c r="I43" s="46">
        <v>0</v>
      </c>
      <c r="J43" s="46">
        <v>50.012</v>
      </c>
      <c r="K43" s="46"/>
      <c r="L43" s="47" t="s">
        <v>141</v>
      </c>
      <c r="M43" s="44" t="s">
        <v>175</v>
      </c>
      <c r="N43" s="44" t="s">
        <v>153</v>
      </c>
      <c r="O43" s="44" t="s">
        <v>47</v>
      </c>
      <c r="P43" s="44" t="s">
        <v>176</v>
      </c>
    </row>
    <row r="44" spans="1:16" s="5" customFormat="1" ht="127.5" customHeight="1" hidden="1">
      <c r="A44" s="42">
        <v>7</v>
      </c>
      <c r="B44" s="43" t="s">
        <v>107</v>
      </c>
      <c r="C44" s="47" t="s">
        <v>177</v>
      </c>
      <c r="D44" s="47" t="s">
        <v>178</v>
      </c>
      <c r="E44" s="45" t="s">
        <v>179</v>
      </c>
      <c r="F44" s="47" t="s">
        <v>72</v>
      </c>
      <c r="G44" s="48">
        <v>350</v>
      </c>
      <c r="H44" s="48">
        <v>350</v>
      </c>
      <c r="I44" s="46">
        <v>0</v>
      </c>
      <c r="J44" s="46">
        <f aca="true" t="shared" si="2" ref="J44:J48">H44*0.2</f>
        <v>70</v>
      </c>
      <c r="K44" s="46"/>
      <c r="L44" s="47" t="s">
        <v>170</v>
      </c>
      <c r="M44" s="44" t="s">
        <v>180</v>
      </c>
      <c r="N44" s="44" t="s">
        <v>153</v>
      </c>
      <c r="O44" s="44" t="s">
        <v>47</v>
      </c>
      <c r="P44" s="88" t="s">
        <v>54</v>
      </c>
    </row>
    <row r="45" spans="1:16" s="5" customFormat="1" ht="112.5" hidden="1">
      <c r="A45" s="42">
        <v>8</v>
      </c>
      <c r="B45" s="43" t="s">
        <v>107</v>
      </c>
      <c r="C45" s="47" t="s">
        <v>181</v>
      </c>
      <c r="D45" s="44" t="s">
        <v>182</v>
      </c>
      <c r="E45" s="45" t="s">
        <v>183</v>
      </c>
      <c r="F45" s="47" t="s">
        <v>72</v>
      </c>
      <c r="G45" s="48">
        <v>60</v>
      </c>
      <c r="H45" s="48">
        <v>60</v>
      </c>
      <c r="I45" s="46">
        <v>0</v>
      </c>
      <c r="J45" s="46">
        <f t="shared" si="2"/>
        <v>12</v>
      </c>
      <c r="K45" s="46"/>
      <c r="L45" s="47" t="s">
        <v>184</v>
      </c>
      <c r="M45" s="44" t="s">
        <v>185</v>
      </c>
      <c r="N45" s="44" t="s">
        <v>153</v>
      </c>
      <c r="O45" s="44" t="s">
        <v>47</v>
      </c>
      <c r="P45" s="88" t="s">
        <v>54</v>
      </c>
    </row>
    <row r="46" spans="1:16" s="5" customFormat="1" ht="108.75" customHeight="1" hidden="1">
      <c r="A46" s="42">
        <v>9</v>
      </c>
      <c r="B46" s="43" t="s">
        <v>107</v>
      </c>
      <c r="C46" s="47" t="s">
        <v>186</v>
      </c>
      <c r="D46" s="47" t="s">
        <v>187</v>
      </c>
      <c r="E46" s="45" t="s">
        <v>188</v>
      </c>
      <c r="F46" s="47" t="s">
        <v>72</v>
      </c>
      <c r="G46" s="48">
        <v>350</v>
      </c>
      <c r="H46" s="48">
        <v>350</v>
      </c>
      <c r="I46" s="46">
        <v>0</v>
      </c>
      <c r="J46" s="46">
        <f t="shared" si="2"/>
        <v>70</v>
      </c>
      <c r="K46" s="46"/>
      <c r="L46" s="47" t="s">
        <v>184</v>
      </c>
      <c r="M46" s="44" t="s">
        <v>180</v>
      </c>
      <c r="N46" s="44" t="s">
        <v>153</v>
      </c>
      <c r="O46" s="44" t="s">
        <v>47</v>
      </c>
      <c r="P46" s="88" t="s">
        <v>54</v>
      </c>
    </row>
    <row r="47" spans="1:16" s="5" customFormat="1" ht="108" customHeight="1" hidden="1">
      <c r="A47" s="42">
        <v>10</v>
      </c>
      <c r="B47" s="43" t="s">
        <v>107</v>
      </c>
      <c r="C47" s="47" t="s">
        <v>189</v>
      </c>
      <c r="D47" s="47" t="s">
        <v>190</v>
      </c>
      <c r="E47" s="45" t="s">
        <v>191</v>
      </c>
      <c r="F47" s="47" t="s">
        <v>72</v>
      </c>
      <c r="G47" s="48">
        <v>380</v>
      </c>
      <c r="H47" s="48">
        <v>380</v>
      </c>
      <c r="I47" s="46">
        <v>0</v>
      </c>
      <c r="J47" s="46">
        <f t="shared" si="2"/>
        <v>76</v>
      </c>
      <c r="K47" s="46"/>
      <c r="L47" s="47" t="s">
        <v>184</v>
      </c>
      <c r="M47" s="44" t="s">
        <v>192</v>
      </c>
      <c r="N47" s="44" t="s">
        <v>153</v>
      </c>
      <c r="O47" s="44" t="s">
        <v>47</v>
      </c>
      <c r="P47" s="88" t="s">
        <v>54</v>
      </c>
    </row>
    <row r="48" spans="1:16" s="5" customFormat="1" ht="126" customHeight="1" hidden="1">
      <c r="A48" s="42">
        <v>11</v>
      </c>
      <c r="B48" s="43" t="s">
        <v>107</v>
      </c>
      <c r="C48" s="54" t="s">
        <v>193</v>
      </c>
      <c r="D48" s="44" t="s">
        <v>194</v>
      </c>
      <c r="E48" s="45" t="s">
        <v>195</v>
      </c>
      <c r="F48" s="47" t="s">
        <v>72</v>
      </c>
      <c r="G48" s="48">
        <v>400</v>
      </c>
      <c r="H48" s="48">
        <v>400</v>
      </c>
      <c r="I48" s="46">
        <v>0</v>
      </c>
      <c r="J48" s="46">
        <f t="shared" si="2"/>
        <v>80</v>
      </c>
      <c r="K48" s="46"/>
      <c r="L48" s="47" t="s">
        <v>196</v>
      </c>
      <c r="M48" s="44" t="s">
        <v>171</v>
      </c>
      <c r="N48" s="44" t="s">
        <v>153</v>
      </c>
      <c r="O48" s="44" t="s">
        <v>47</v>
      </c>
      <c r="P48" s="44" t="s">
        <v>176</v>
      </c>
    </row>
    <row r="49" spans="1:16" s="5" customFormat="1" ht="124.5" customHeight="1" hidden="1">
      <c r="A49" s="42">
        <v>12</v>
      </c>
      <c r="B49" s="43" t="s">
        <v>107</v>
      </c>
      <c r="C49" s="54" t="s">
        <v>197</v>
      </c>
      <c r="D49" s="47" t="s">
        <v>198</v>
      </c>
      <c r="E49" s="45" t="s">
        <v>199</v>
      </c>
      <c r="F49" s="47" t="s">
        <v>72</v>
      </c>
      <c r="G49" s="48">
        <v>897</v>
      </c>
      <c r="H49" s="48">
        <v>897</v>
      </c>
      <c r="I49" s="46">
        <v>0</v>
      </c>
      <c r="J49" s="46"/>
      <c r="K49" s="46"/>
      <c r="L49" s="47" t="s">
        <v>200</v>
      </c>
      <c r="M49" s="46"/>
      <c r="N49" s="47" t="s">
        <v>153</v>
      </c>
      <c r="O49" s="44" t="s">
        <v>47</v>
      </c>
      <c r="P49" s="46"/>
    </row>
    <row r="50" spans="1:16" s="4" customFormat="1" ht="40.5" customHeight="1" hidden="1">
      <c r="A50" s="60" t="s">
        <v>201</v>
      </c>
      <c r="B50" s="61"/>
      <c r="C50" s="61"/>
      <c r="D50" s="62"/>
      <c r="E50" s="55">
        <v>2</v>
      </c>
      <c r="F50" s="56"/>
      <c r="G50" s="57">
        <f>G51+G52</f>
        <v>6000</v>
      </c>
      <c r="H50" s="57">
        <f>H51+H52</f>
        <v>6000</v>
      </c>
      <c r="I50" s="57">
        <f>I51+I52</f>
        <v>0</v>
      </c>
      <c r="J50" s="57">
        <f>J51+J52</f>
        <v>600</v>
      </c>
      <c r="K50" s="57">
        <f>K51+K52</f>
        <v>0</v>
      </c>
      <c r="L50" s="56"/>
      <c r="M50" s="77"/>
      <c r="N50" s="56"/>
      <c r="O50" s="77"/>
      <c r="P50" s="77"/>
    </row>
    <row r="51" spans="1:16" s="5" customFormat="1" ht="108.75" customHeight="1" hidden="1">
      <c r="A51" s="42">
        <v>1</v>
      </c>
      <c r="B51" s="43" t="s">
        <v>107</v>
      </c>
      <c r="C51" s="47" t="s">
        <v>202</v>
      </c>
      <c r="D51" s="47" t="s">
        <v>129</v>
      </c>
      <c r="E51" s="63" t="s">
        <v>203</v>
      </c>
      <c r="F51" s="47" t="s">
        <v>26</v>
      </c>
      <c r="G51" s="48">
        <v>3000</v>
      </c>
      <c r="H51" s="48">
        <v>3000</v>
      </c>
      <c r="I51" s="46">
        <v>0</v>
      </c>
      <c r="J51" s="46">
        <v>300</v>
      </c>
      <c r="K51" s="46"/>
      <c r="L51" s="47" t="s">
        <v>204</v>
      </c>
      <c r="M51" s="44" t="s">
        <v>205</v>
      </c>
      <c r="N51" s="44" t="s">
        <v>113</v>
      </c>
      <c r="O51" s="44" t="s">
        <v>47</v>
      </c>
      <c r="P51" s="46"/>
    </row>
    <row r="52" spans="1:16" s="5" customFormat="1" ht="106.5" customHeight="1" hidden="1">
      <c r="A52" s="42">
        <v>2</v>
      </c>
      <c r="B52" s="43" t="s">
        <v>107</v>
      </c>
      <c r="C52" s="47" t="s">
        <v>206</v>
      </c>
      <c r="D52" s="44" t="s">
        <v>207</v>
      </c>
      <c r="E52" s="63" t="s">
        <v>208</v>
      </c>
      <c r="F52" s="47" t="s">
        <v>26</v>
      </c>
      <c r="G52" s="48">
        <v>3000</v>
      </c>
      <c r="H52" s="48">
        <v>3000</v>
      </c>
      <c r="I52" s="46">
        <v>0</v>
      </c>
      <c r="J52" s="46">
        <v>300</v>
      </c>
      <c r="K52" s="46"/>
      <c r="L52" s="47" t="s">
        <v>204</v>
      </c>
      <c r="M52" s="44" t="s">
        <v>205</v>
      </c>
      <c r="N52" s="44" t="s">
        <v>113</v>
      </c>
      <c r="O52" s="44" t="s">
        <v>47</v>
      </c>
      <c r="P52" s="46"/>
    </row>
    <row r="53" spans="1:16" s="4" customFormat="1" ht="40.5" customHeight="1" hidden="1">
      <c r="A53" s="60" t="s">
        <v>209</v>
      </c>
      <c r="B53" s="61"/>
      <c r="C53" s="61"/>
      <c r="D53" s="62"/>
      <c r="E53" s="64">
        <v>1</v>
      </c>
      <c r="F53" s="56"/>
      <c r="G53" s="57">
        <f>G54</f>
        <v>17</v>
      </c>
      <c r="H53" s="57">
        <f>H54</f>
        <v>17</v>
      </c>
      <c r="I53" s="57">
        <f>I54</f>
        <v>0</v>
      </c>
      <c r="J53" s="57">
        <f>J54</f>
        <v>0</v>
      </c>
      <c r="K53" s="57">
        <f>K54</f>
        <v>0</v>
      </c>
      <c r="L53" s="56"/>
      <c r="M53" s="77"/>
      <c r="N53" s="77"/>
      <c r="O53" s="77"/>
      <c r="P53" s="77"/>
    </row>
    <row r="54" spans="1:16" s="5" customFormat="1" ht="60.75" hidden="1">
      <c r="A54" s="42">
        <v>1</v>
      </c>
      <c r="B54" s="44" t="s">
        <v>107</v>
      </c>
      <c r="C54" s="47" t="s">
        <v>210</v>
      </c>
      <c r="D54" s="47" t="s">
        <v>107</v>
      </c>
      <c r="E54" s="65" t="s">
        <v>211</v>
      </c>
      <c r="F54" s="44" t="s">
        <v>26</v>
      </c>
      <c r="G54" s="48">
        <v>17</v>
      </c>
      <c r="H54" s="48">
        <v>17</v>
      </c>
      <c r="I54" s="46">
        <v>0</v>
      </c>
      <c r="J54" s="46"/>
      <c r="K54" s="46"/>
      <c r="L54" s="47" t="s">
        <v>196</v>
      </c>
      <c r="M54" s="46"/>
      <c r="N54" s="46"/>
      <c r="O54" s="44" t="s">
        <v>47</v>
      </c>
      <c r="P54" s="46"/>
    </row>
    <row r="55" spans="1:16" s="6" customFormat="1" ht="40.5" customHeight="1" hidden="1">
      <c r="A55" s="66" t="s">
        <v>212</v>
      </c>
      <c r="B55" s="67"/>
      <c r="C55" s="67"/>
      <c r="D55" s="68"/>
      <c r="E55" s="69">
        <f>E56+E64+E66+E71+E76+E78</f>
        <v>18</v>
      </c>
      <c r="F55" s="70"/>
      <c r="G55" s="71">
        <f>G56+G64+G66+G71+G76+G78</f>
        <v>34501.03</v>
      </c>
      <c r="H55" s="71">
        <f>H56+H64+H66+H71+H76+H78</f>
        <v>34501.03</v>
      </c>
      <c r="I55" s="71">
        <f>I56+I64+I66+I71+I76+I78</f>
        <v>0</v>
      </c>
      <c r="J55" s="71">
        <f>J56+J64+J66+J71+J76+J78</f>
        <v>988.52</v>
      </c>
      <c r="K55" s="71">
        <f>K56+K64+K66+K71+K76+K78</f>
        <v>0</v>
      </c>
      <c r="L55" s="70"/>
      <c r="M55" s="70"/>
      <c r="N55" s="70"/>
      <c r="O55" s="70"/>
      <c r="P55" s="70"/>
    </row>
    <row r="56" spans="1:16" s="6" customFormat="1" ht="40.5" customHeight="1" hidden="1">
      <c r="A56" s="66" t="s">
        <v>21</v>
      </c>
      <c r="B56" s="67"/>
      <c r="C56" s="67"/>
      <c r="D56" s="68"/>
      <c r="E56" s="69">
        <v>7</v>
      </c>
      <c r="F56" s="70"/>
      <c r="G56" s="71">
        <f>SUM(G57:G63)</f>
        <v>11451.58</v>
      </c>
      <c r="H56" s="71">
        <f>SUM(H57:H63)</f>
        <v>11451.58</v>
      </c>
      <c r="I56" s="71">
        <f>SUM(I57:I63)</f>
        <v>0</v>
      </c>
      <c r="J56" s="71">
        <f>SUM(J57:J63)</f>
        <v>0</v>
      </c>
      <c r="K56" s="71">
        <f>SUM(K57:K63)</f>
        <v>0</v>
      </c>
      <c r="L56" s="70"/>
      <c r="M56" s="70"/>
      <c r="N56" s="70"/>
      <c r="O56" s="70"/>
      <c r="P56" s="70"/>
    </row>
    <row r="57" spans="1:16" ht="313.5" customHeight="1" hidden="1">
      <c r="A57" s="44">
        <v>1</v>
      </c>
      <c r="B57" s="43" t="s">
        <v>213</v>
      </c>
      <c r="C57" s="72" t="s">
        <v>214</v>
      </c>
      <c r="D57" s="72" t="s">
        <v>215</v>
      </c>
      <c r="E57" s="73" t="s">
        <v>216</v>
      </c>
      <c r="F57" s="72" t="s">
        <v>26</v>
      </c>
      <c r="G57" s="74">
        <v>395.98</v>
      </c>
      <c r="H57" s="74">
        <v>395.98</v>
      </c>
      <c r="I57" s="74"/>
      <c r="J57" s="74"/>
      <c r="K57" s="74"/>
      <c r="L57" s="72" t="s">
        <v>217</v>
      </c>
      <c r="M57" s="72" t="s">
        <v>218</v>
      </c>
      <c r="N57" s="72" t="s">
        <v>219</v>
      </c>
      <c r="O57" s="74"/>
      <c r="P57" s="74"/>
    </row>
    <row r="58" spans="1:16" ht="147" customHeight="1" hidden="1">
      <c r="A58" s="44">
        <v>2</v>
      </c>
      <c r="B58" s="50" t="s">
        <v>213</v>
      </c>
      <c r="C58" s="75" t="s">
        <v>220</v>
      </c>
      <c r="D58" s="75" t="s">
        <v>221</v>
      </c>
      <c r="E58" s="52" t="s">
        <v>222</v>
      </c>
      <c r="F58" s="75" t="s">
        <v>26</v>
      </c>
      <c r="G58" s="76">
        <v>1250</v>
      </c>
      <c r="H58" s="76">
        <v>1250</v>
      </c>
      <c r="I58" s="76"/>
      <c r="J58" s="76"/>
      <c r="K58" s="76"/>
      <c r="L58" s="75" t="s">
        <v>217</v>
      </c>
      <c r="M58" s="75" t="s">
        <v>223</v>
      </c>
      <c r="N58" s="75" t="s">
        <v>224</v>
      </c>
      <c r="O58" s="76"/>
      <c r="P58" s="76"/>
    </row>
    <row r="59" spans="1:16" ht="339" customHeight="1" hidden="1">
      <c r="A59" s="44">
        <v>3</v>
      </c>
      <c r="B59" s="43" t="s">
        <v>213</v>
      </c>
      <c r="C59" s="72" t="s">
        <v>225</v>
      </c>
      <c r="D59" s="72" t="s">
        <v>226</v>
      </c>
      <c r="E59" s="73" t="s">
        <v>227</v>
      </c>
      <c r="F59" s="72" t="s">
        <v>228</v>
      </c>
      <c r="G59" s="74">
        <v>3447.2</v>
      </c>
      <c r="H59" s="74">
        <v>3447.2</v>
      </c>
      <c r="I59" s="74"/>
      <c r="J59" s="74"/>
      <c r="K59" s="74"/>
      <c r="L59" s="72" t="s">
        <v>217</v>
      </c>
      <c r="M59" s="72" t="s">
        <v>229</v>
      </c>
      <c r="N59" s="72" t="s">
        <v>53</v>
      </c>
      <c r="O59" s="74"/>
      <c r="P59" s="74"/>
    </row>
    <row r="60" spans="1:16" ht="274.5" customHeight="1" hidden="1">
      <c r="A60" s="58">
        <v>4</v>
      </c>
      <c r="B60" s="50" t="s">
        <v>213</v>
      </c>
      <c r="C60" s="75" t="s">
        <v>230</v>
      </c>
      <c r="D60" s="75" t="s">
        <v>231</v>
      </c>
      <c r="E60" s="52" t="s">
        <v>232</v>
      </c>
      <c r="F60" s="75" t="s">
        <v>26</v>
      </c>
      <c r="G60" s="76">
        <v>3500</v>
      </c>
      <c r="H60" s="76">
        <v>3500</v>
      </c>
      <c r="I60" s="76"/>
      <c r="J60" s="76"/>
      <c r="K60" s="76"/>
      <c r="L60" s="75" t="s">
        <v>217</v>
      </c>
      <c r="M60" s="75" t="s">
        <v>233</v>
      </c>
      <c r="N60" s="75" t="s">
        <v>234</v>
      </c>
      <c r="O60" s="76"/>
      <c r="P60" s="76"/>
    </row>
    <row r="61" spans="1:16" ht="192" customHeight="1" hidden="1">
      <c r="A61" s="44">
        <v>5</v>
      </c>
      <c r="B61" s="43" t="s">
        <v>213</v>
      </c>
      <c r="C61" s="72" t="s">
        <v>235</v>
      </c>
      <c r="D61" s="72" t="s">
        <v>236</v>
      </c>
      <c r="E61" s="45" t="s">
        <v>237</v>
      </c>
      <c r="F61" s="72" t="s">
        <v>26</v>
      </c>
      <c r="G61" s="74">
        <v>386.4</v>
      </c>
      <c r="H61" s="74">
        <v>386.4</v>
      </c>
      <c r="I61" s="74"/>
      <c r="J61" s="74"/>
      <c r="K61" s="74"/>
      <c r="L61" s="72" t="s">
        <v>217</v>
      </c>
      <c r="M61" s="72" t="s">
        <v>238</v>
      </c>
      <c r="N61" s="74"/>
      <c r="O61" s="74"/>
      <c r="P61" s="74"/>
    </row>
    <row r="62" spans="1:16" ht="268.5" customHeight="1" hidden="1">
      <c r="A62" s="58">
        <v>6</v>
      </c>
      <c r="B62" s="50" t="s">
        <v>213</v>
      </c>
      <c r="C62" s="75" t="s">
        <v>239</v>
      </c>
      <c r="D62" s="75" t="s">
        <v>240</v>
      </c>
      <c r="E62" s="52" t="s">
        <v>241</v>
      </c>
      <c r="F62" s="75" t="s">
        <v>26</v>
      </c>
      <c r="G62" s="76">
        <v>1572</v>
      </c>
      <c r="H62" s="76">
        <v>1572</v>
      </c>
      <c r="I62" s="76"/>
      <c r="J62" s="76"/>
      <c r="K62" s="76"/>
      <c r="L62" s="75" t="s">
        <v>141</v>
      </c>
      <c r="M62" s="75" t="s">
        <v>242</v>
      </c>
      <c r="N62" s="75" t="s">
        <v>243</v>
      </c>
      <c r="O62" s="76"/>
      <c r="P62" s="76"/>
    </row>
    <row r="63" spans="1:16" ht="235.5" customHeight="1" hidden="1">
      <c r="A63" s="44">
        <v>7</v>
      </c>
      <c r="B63" s="43" t="s">
        <v>213</v>
      </c>
      <c r="C63" s="72" t="s">
        <v>244</v>
      </c>
      <c r="D63" s="72" t="s">
        <v>245</v>
      </c>
      <c r="E63" s="45" t="s">
        <v>246</v>
      </c>
      <c r="F63" s="72" t="s">
        <v>26</v>
      </c>
      <c r="G63" s="74">
        <v>900</v>
      </c>
      <c r="H63" s="74">
        <v>900</v>
      </c>
      <c r="I63" s="74"/>
      <c r="J63" s="74"/>
      <c r="K63" s="74"/>
      <c r="L63" s="72" t="s">
        <v>217</v>
      </c>
      <c r="M63" s="72" t="s">
        <v>247</v>
      </c>
      <c r="N63" s="72" t="s">
        <v>234</v>
      </c>
      <c r="O63" s="74"/>
      <c r="P63" s="72" t="s">
        <v>248</v>
      </c>
    </row>
    <row r="64" spans="1:16" s="6" customFormat="1" ht="40.5" customHeight="1" hidden="1">
      <c r="A64" s="28" t="s">
        <v>48</v>
      </c>
      <c r="B64" s="28"/>
      <c r="C64" s="28"/>
      <c r="D64" s="28"/>
      <c r="E64" s="77">
        <v>1</v>
      </c>
      <c r="F64" s="78"/>
      <c r="G64" s="78">
        <f>G65</f>
        <v>2175</v>
      </c>
      <c r="H64" s="78">
        <f>H65</f>
        <v>2175</v>
      </c>
      <c r="I64" s="78">
        <f>I65</f>
        <v>0</v>
      </c>
      <c r="J64" s="78">
        <f>J65</f>
        <v>0</v>
      </c>
      <c r="K64" s="78">
        <f>K65</f>
        <v>0</v>
      </c>
      <c r="L64" s="78"/>
      <c r="M64" s="78"/>
      <c r="N64" s="78"/>
      <c r="O64" s="78"/>
      <c r="P64" s="78"/>
    </row>
    <row r="65" spans="1:16" ht="274.5" customHeight="1" hidden="1">
      <c r="A65" s="44">
        <v>1</v>
      </c>
      <c r="B65" s="43" t="s">
        <v>213</v>
      </c>
      <c r="C65" s="72" t="s">
        <v>249</v>
      </c>
      <c r="D65" s="72" t="s">
        <v>250</v>
      </c>
      <c r="E65" s="45" t="s">
        <v>251</v>
      </c>
      <c r="F65" s="72" t="s">
        <v>26</v>
      </c>
      <c r="G65" s="74">
        <v>2175</v>
      </c>
      <c r="H65" s="74">
        <v>2175</v>
      </c>
      <c r="I65" s="74"/>
      <c r="J65" s="74"/>
      <c r="K65" s="74"/>
      <c r="L65" s="72" t="s">
        <v>217</v>
      </c>
      <c r="M65" s="72" t="s">
        <v>252</v>
      </c>
      <c r="N65" s="72" t="s">
        <v>253</v>
      </c>
      <c r="O65" s="74"/>
      <c r="P65" s="74"/>
    </row>
    <row r="66" spans="1:16" s="6" customFormat="1" ht="40.5" customHeight="1" hidden="1">
      <c r="A66" s="92" t="s">
        <v>82</v>
      </c>
      <c r="B66" s="61"/>
      <c r="C66" s="93"/>
      <c r="D66" s="94"/>
      <c r="E66" s="77">
        <v>4</v>
      </c>
      <c r="F66" s="78"/>
      <c r="G66" s="78">
        <f>SUM(G67:G70)</f>
        <v>10682.03</v>
      </c>
      <c r="H66" s="78">
        <f>SUM(H67:H70)</f>
        <v>10682.03</v>
      </c>
      <c r="I66" s="78">
        <f>SUM(I67:I70)</f>
        <v>0</v>
      </c>
      <c r="J66" s="78">
        <f>SUM(J67:J70)</f>
        <v>0</v>
      </c>
      <c r="K66" s="78">
        <f>SUM(K67:K70)</f>
        <v>0</v>
      </c>
      <c r="L66" s="78"/>
      <c r="M66" s="78"/>
      <c r="N66" s="78"/>
      <c r="O66" s="78"/>
      <c r="P66" s="78"/>
    </row>
    <row r="67" spans="1:16" ht="276" customHeight="1" hidden="1">
      <c r="A67" s="95">
        <v>1</v>
      </c>
      <c r="B67" s="43" t="s">
        <v>213</v>
      </c>
      <c r="C67" s="72" t="s">
        <v>254</v>
      </c>
      <c r="D67" s="72" t="s">
        <v>255</v>
      </c>
      <c r="E67" s="45" t="s">
        <v>256</v>
      </c>
      <c r="F67" s="72" t="s">
        <v>26</v>
      </c>
      <c r="G67" s="74">
        <v>2532</v>
      </c>
      <c r="H67" s="74">
        <v>2532</v>
      </c>
      <c r="I67" s="74"/>
      <c r="J67" s="74"/>
      <c r="K67" s="74"/>
      <c r="L67" s="72" t="s">
        <v>217</v>
      </c>
      <c r="M67" s="72" t="s">
        <v>257</v>
      </c>
      <c r="N67" s="72" t="s">
        <v>234</v>
      </c>
      <c r="O67" s="74"/>
      <c r="P67" s="72" t="s">
        <v>143</v>
      </c>
    </row>
    <row r="68" spans="1:16" ht="198.75" customHeight="1" hidden="1">
      <c r="A68" s="95">
        <v>2</v>
      </c>
      <c r="B68" s="43" t="s">
        <v>213</v>
      </c>
      <c r="C68" s="72" t="s">
        <v>258</v>
      </c>
      <c r="D68" s="72" t="s">
        <v>240</v>
      </c>
      <c r="E68" s="45" t="s">
        <v>259</v>
      </c>
      <c r="F68" s="72" t="s">
        <v>26</v>
      </c>
      <c r="G68" s="74">
        <v>2511</v>
      </c>
      <c r="H68" s="74">
        <v>2511</v>
      </c>
      <c r="I68" s="74"/>
      <c r="J68" s="74"/>
      <c r="K68" s="74"/>
      <c r="L68" s="72" t="s">
        <v>217</v>
      </c>
      <c r="M68" s="72" t="s">
        <v>260</v>
      </c>
      <c r="N68" s="72" t="s">
        <v>234</v>
      </c>
      <c r="O68" s="74"/>
      <c r="P68" s="72" t="s">
        <v>143</v>
      </c>
    </row>
    <row r="69" spans="1:16" ht="187.5" hidden="1">
      <c r="A69" s="95">
        <v>3</v>
      </c>
      <c r="B69" s="43" t="s">
        <v>213</v>
      </c>
      <c r="C69" s="72" t="s">
        <v>261</v>
      </c>
      <c r="D69" s="72" t="s">
        <v>215</v>
      </c>
      <c r="E69" s="45" t="s">
        <v>262</v>
      </c>
      <c r="F69" s="72" t="s">
        <v>26</v>
      </c>
      <c r="G69" s="74">
        <v>2703.21</v>
      </c>
      <c r="H69" s="74">
        <v>2703.21</v>
      </c>
      <c r="I69" s="74"/>
      <c r="J69" s="74"/>
      <c r="K69" s="74"/>
      <c r="L69" s="72" t="s">
        <v>217</v>
      </c>
      <c r="M69" s="72" t="s">
        <v>263</v>
      </c>
      <c r="N69" s="72" t="s">
        <v>234</v>
      </c>
      <c r="O69" s="74"/>
      <c r="P69" s="72" t="s">
        <v>143</v>
      </c>
    </row>
    <row r="70" spans="1:16" ht="387" customHeight="1" hidden="1">
      <c r="A70" s="95">
        <v>4</v>
      </c>
      <c r="B70" s="43" t="s">
        <v>213</v>
      </c>
      <c r="C70" s="72" t="s">
        <v>264</v>
      </c>
      <c r="D70" s="72" t="s">
        <v>221</v>
      </c>
      <c r="E70" s="45" t="s">
        <v>265</v>
      </c>
      <c r="F70" s="72" t="s">
        <v>26</v>
      </c>
      <c r="G70" s="74">
        <v>2935.82</v>
      </c>
      <c r="H70" s="74">
        <v>2935.82</v>
      </c>
      <c r="I70" s="74"/>
      <c r="J70" s="74"/>
      <c r="K70" s="74"/>
      <c r="L70" s="72" t="s">
        <v>217</v>
      </c>
      <c r="M70" s="72" t="s">
        <v>266</v>
      </c>
      <c r="N70" s="72" t="s">
        <v>234</v>
      </c>
      <c r="O70" s="72" t="s">
        <v>30</v>
      </c>
      <c r="P70" s="72" t="s">
        <v>143</v>
      </c>
    </row>
    <row r="71" spans="1:16" s="6" customFormat="1" ht="40.5" customHeight="1" hidden="1">
      <c r="A71" s="60" t="s">
        <v>201</v>
      </c>
      <c r="B71" s="61"/>
      <c r="C71" s="61"/>
      <c r="D71" s="62"/>
      <c r="E71" s="77">
        <v>4</v>
      </c>
      <c r="F71" s="78"/>
      <c r="G71" s="78">
        <f>SUM(G72:G75)</f>
        <v>8762.42</v>
      </c>
      <c r="H71" s="78">
        <f>SUM(H72:H75)</f>
        <v>8762.42</v>
      </c>
      <c r="I71" s="78">
        <f>SUM(I72:I75)</f>
        <v>0</v>
      </c>
      <c r="J71" s="78">
        <f>SUM(J72:J75)</f>
        <v>988.52</v>
      </c>
      <c r="K71" s="78">
        <f>SUM(K72:K75)</f>
        <v>0</v>
      </c>
      <c r="L71" s="78"/>
      <c r="M71" s="78"/>
      <c r="N71" s="78"/>
      <c r="O71" s="78"/>
      <c r="P71" s="78"/>
    </row>
    <row r="72" spans="1:16" ht="367.5" customHeight="1" hidden="1">
      <c r="A72" s="95">
        <v>1</v>
      </c>
      <c r="B72" s="43" t="s">
        <v>213</v>
      </c>
      <c r="C72" s="72" t="s">
        <v>267</v>
      </c>
      <c r="D72" s="72" t="s">
        <v>268</v>
      </c>
      <c r="E72" s="45" t="s">
        <v>269</v>
      </c>
      <c r="F72" s="72" t="s">
        <v>26</v>
      </c>
      <c r="G72" s="74">
        <v>2225</v>
      </c>
      <c r="H72" s="74">
        <v>2225</v>
      </c>
      <c r="I72" s="74"/>
      <c r="J72" s="74">
        <v>232.32</v>
      </c>
      <c r="K72" s="74"/>
      <c r="L72" s="72" t="s">
        <v>217</v>
      </c>
      <c r="M72" s="72" t="s">
        <v>270</v>
      </c>
      <c r="N72" s="72" t="s">
        <v>234</v>
      </c>
      <c r="O72" s="72" t="s">
        <v>30</v>
      </c>
      <c r="P72" s="74"/>
    </row>
    <row r="73" spans="1:16" ht="372.75" customHeight="1" hidden="1">
      <c r="A73" s="95">
        <v>2</v>
      </c>
      <c r="B73" s="43" t="s">
        <v>213</v>
      </c>
      <c r="C73" s="72" t="s">
        <v>271</v>
      </c>
      <c r="D73" s="72" t="s">
        <v>272</v>
      </c>
      <c r="E73" s="73" t="s">
        <v>273</v>
      </c>
      <c r="F73" s="72" t="s">
        <v>26</v>
      </c>
      <c r="G73" s="74">
        <v>2740</v>
      </c>
      <c r="H73" s="74">
        <v>2740</v>
      </c>
      <c r="I73" s="74"/>
      <c r="J73" s="74">
        <v>328</v>
      </c>
      <c r="K73" s="74"/>
      <c r="L73" s="72" t="s">
        <v>217</v>
      </c>
      <c r="M73" s="72" t="s">
        <v>274</v>
      </c>
      <c r="N73" s="72" t="s">
        <v>234</v>
      </c>
      <c r="O73" s="74"/>
      <c r="P73" s="72" t="s">
        <v>275</v>
      </c>
    </row>
    <row r="74" spans="1:16" ht="228.75" customHeight="1" hidden="1">
      <c r="A74" s="95">
        <v>3</v>
      </c>
      <c r="B74" s="43" t="s">
        <v>213</v>
      </c>
      <c r="C74" s="72" t="s">
        <v>276</v>
      </c>
      <c r="D74" s="72" t="s">
        <v>277</v>
      </c>
      <c r="E74" s="45" t="s">
        <v>278</v>
      </c>
      <c r="F74" s="72" t="s">
        <v>26</v>
      </c>
      <c r="G74" s="74">
        <v>977.42</v>
      </c>
      <c r="H74" s="74">
        <v>977.42</v>
      </c>
      <c r="I74" s="74"/>
      <c r="J74" s="74">
        <v>100</v>
      </c>
      <c r="K74" s="74"/>
      <c r="L74" s="72" t="s">
        <v>217</v>
      </c>
      <c r="M74" s="72" t="s">
        <v>279</v>
      </c>
      <c r="N74" s="72" t="s">
        <v>234</v>
      </c>
      <c r="O74" s="74"/>
      <c r="P74" s="72" t="s">
        <v>143</v>
      </c>
    </row>
    <row r="75" spans="1:16" ht="348" customHeight="1" hidden="1">
      <c r="A75" s="95">
        <v>4</v>
      </c>
      <c r="B75" s="43" t="s">
        <v>213</v>
      </c>
      <c r="C75" s="72" t="s">
        <v>280</v>
      </c>
      <c r="D75" s="72" t="s">
        <v>281</v>
      </c>
      <c r="E75" s="45" t="s">
        <v>282</v>
      </c>
      <c r="F75" s="72" t="s">
        <v>26</v>
      </c>
      <c r="G75" s="74">
        <v>2820</v>
      </c>
      <c r="H75" s="74">
        <v>2820</v>
      </c>
      <c r="I75" s="74"/>
      <c r="J75" s="74">
        <v>328.2</v>
      </c>
      <c r="K75" s="74"/>
      <c r="L75" s="72" t="s">
        <v>217</v>
      </c>
      <c r="M75" s="72" t="s">
        <v>283</v>
      </c>
      <c r="N75" s="72" t="s">
        <v>234</v>
      </c>
      <c r="O75" s="74"/>
      <c r="P75" s="74"/>
    </row>
    <row r="76" spans="1:16" s="6" customFormat="1" ht="40.5" customHeight="1" hidden="1">
      <c r="A76" s="92" t="s">
        <v>209</v>
      </c>
      <c r="B76" s="61"/>
      <c r="C76" s="93"/>
      <c r="D76" s="94"/>
      <c r="E76" s="77">
        <v>1</v>
      </c>
      <c r="F76" s="78"/>
      <c r="G76" s="78">
        <f>G77</f>
        <v>1300</v>
      </c>
      <c r="H76" s="78">
        <f>H77</f>
        <v>1300</v>
      </c>
      <c r="I76" s="78">
        <f>I77</f>
        <v>0</v>
      </c>
      <c r="J76" s="78">
        <f>J77</f>
        <v>0</v>
      </c>
      <c r="K76" s="78">
        <f>K77</f>
        <v>0</v>
      </c>
      <c r="L76" s="78"/>
      <c r="M76" s="78"/>
      <c r="N76" s="78"/>
      <c r="O76" s="78"/>
      <c r="P76" s="78"/>
    </row>
    <row r="77" spans="1:16" ht="60.75" hidden="1">
      <c r="A77" s="95">
        <v>1</v>
      </c>
      <c r="B77" s="43" t="s">
        <v>213</v>
      </c>
      <c r="C77" s="72" t="s">
        <v>284</v>
      </c>
      <c r="D77" s="72" t="s">
        <v>213</v>
      </c>
      <c r="E77" s="96" t="s">
        <v>285</v>
      </c>
      <c r="F77" s="72" t="s">
        <v>26</v>
      </c>
      <c r="G77" s="74">
        <v>1300</v>
      </c>
      <c r="H77" s="74">
        <v>1300</v>
      </c>
      <c r="I77" s="74"/>
      <c r="J77" s="74"/>
      <c r="K77" s="74"/>
      <c r="L77" s="72" t="s">
        <v>217</v>
      </c>
      <c r="M77" s="74"/>
      <c r="N77" s="72" t="s">
        <v>253</v>
      </c>
      <c r="O77" s="74"/>
      <c r="P77" s="74"/>
    </row>
    <row r="78" spans="1:16" s="6" customFormat="1" ht="40.5" customHeight="1" hidden="1">
      <c r="A78" s="92" t="s">
        <v>286</v>
      </c>
      <c r="B78" s="61"/>
      <c r="C78" s="93"/>
      <c r="D78" s="94"/>
      <c r="E78" s="77">
        <v>1</v>
      </c>
      <c r="F78" s="78"/>
      <c r="G78" s="78">
        <f>G79</f>
        <v>130</v>
      </c>
      <c r="H78" s="78">
        <f>H79</f>
        <v>130</v>
      </c>
      <c r="I78" s="78">
        <f>I79</f>
        <v>0</v>
      </c>
      <c r="J78" s="78">
        <f>J79</f>
        <v>0</v>
      </c>
      <c r="K78" s="78">
        <f>K79</f>
        <v>0</v>
      </c>
      <c r="L78" s="78"/>
      <c r="M78" s="78"/>
      <c r="N78" s="78"/>
      <c r="O78" s="78"/>
      <c r="P78" s="78"/>
    </row>
    <row r="79" spans="1:16" ht="246.75" customHeight="1" hidden="1">
      <c r="A79" s="95">
        <v>1</v>
      </c>
      <c r="B79" s="43" t="s">
        <v>213</v>
      </c>
      <c r="C79" s="72" t="s">
        <v>287</v>
      </c>
      <c r="D79" s="72" t="s">
        <v>288</v>
      </c>
      <c r="E79" s="45" t="s">
        <v>289</v>
      </c>
      <c r="F79" s="72" t="s">
        <v>26</v>
      </c>
      <c r="G79" s="74">
        <v>130</v>
      </c>
      <c r="H79" s="74">
        <v>130</v>
      </c>
      <c r="I79" s="74"/>
      <c r="J79" s="74"/>
      <c r="K79" s="74"/>
      <c r="L79" s="72" t="s">
        <v>217</v>
      </c>
      <c r="M79" s="72" t="s">
        <v>290</v>
      </c>
      <c r="N79" s="72" t="s">
        <v>253</v>
      </c>
      <c r="O79" s="74"/>
      <c r="P79" s="72" t="s">
        <v>291</v>
      </c>
    </row>
    <row r="80" spans="1:16" s="1" customFormat="1" ht="40.5" customHeight="1" hidden="1">
      <c r="A80" s="26" t="s">
        <v>292</v>
      </c>
      <c r="B80" s="27"/>
      <c r="C80" s="27"/>
      <c r="D80" s="27"/>
      <c r="E80" s="27">
        <f>E81+E88+E94+E98</f>
        <v>15</v>
      </c>
      <c r="F80" s="27"/>
      <c r="G80" s="27">
        <f aca="true" t="shared" si="3" ref="F80:K80">G81+G88+G94+G98</f>
        <v>25562.269999999997</v>
      </c>
      <c r="H80" s="27">
        <f t="shared" si="3"/>
        <v>25497.89</v>
      </c>
      <c r="I80" s="27">
        <f t="shared" si="3"/>
        <v>64.38</v>
      </c>
      <c r="J80" s="27">
        <f t="shared" si="3"/>
        <v>1155</v>
      </c>
      <c r="K80" s="27">
        <f t="shared" si="3"/>
        <v>0</v>
      </c>
      <c r="L80" s="27"/>
      <c r="M80" s="87"/>
      <c r="N80" s="27"/>
      <c r="O80" s="27"/>
      <c r="P80" s="27"/>
    </row>
    <row r="81" spans="1:16" s="1" customFormat="1" ht="40.5" customHeight="1" hidden="1">
      <c r="A81" s="26" t="s">
        <v>21</v>
      </c>
      <c r="B81" s="27"/>
      <c r="C81" s="27"/>
      <c r="D81" s="27"/>
      <c r="E81" s="27">
        <v>6</v>
      </c>
      <c r="F81" s="27"/>
      <c r="G81" s="27">
        <f>G82+G83+G84+G85+G86+G87</f>
        <v>10292.269999999999</v>
      </c>
      <c r="H81" s="27">
        <f>H82+H83+H84+H85+H86+H87</f>
        <v>10227.89</v>
      </c>
      <c r="I81" s="27">
        <f>I82+I83+I84+I85+I86+I87</f>
        <v>64.38</v>
      </c>
      <c r="J81" s="27">
        <f>J82+J83+J84+J85+J86+J87</f>
        <v>0</v>
      </c>
      <c r="K81" s="27">
        <f>K82+K83+K84+K85+K86+K87</f>
        <v>0</v>
      </c>
      <c r="L81" s="27"/>
      <c r="M81" s="87"/>
      <c r="N81" s="27"/>
      <c r="O81" s="27"/>
      <c r="P81" s="27"/>
    </row>
    <row r="82" spans="1:16" ht="183.75" customHeight="1" hidden="1">
      <c r="A82" s="97">
        <v>1</v>
      </c>
      <c r="B82" s="50" t="s">
        <v>293</v>
      </c>
      <c r="C82" s="75" t="s">
        <v>294</v>
      </c>
      <c r="D82" s="75" t="s">
        <v>295</v>
      </c>
      <c r="E82" s="52" t="s">
        <v>296</v>
      </c>
      <c r="F82" s="75" t="s">
        <v>26</v>
      </c>
      <c r="G82" s="76">
        <v>1200</v>
      </c>
      <c r="H82" s="76">
        <v>1200</v>
      </c>
      <c r="I82" s="76"/>
      <c r="J82" s="76"/>
      <c r="K82" s="76"/>
      <c r="L82" s="75" t="s">
        <v>297</v>
      </c>
      <c r="M82" s="75" t="s">
        <v>298</v>
      </c>
      <c r="N82" s="75" t="s">
        <v>299</v>
      </c>
      <c r="O82" s="75" t="s">
        <v>47</v>
      </c>
      <c r="P82" s="75"/>
    </row>
    <row r="83" spans="1:16" ht="183" customHeight="1" hidden="1">
      <c r="A83" s="97">
        <v>2</v>
      </c>
      <c r="B83" s="50" t="s">
        <v>293</v>
      </c>
      <c r="C83" s="75" t="s">
        <v>300</v>
      </c>
      <c r="D83" s="75" t="s">
        <v>301</v>
      </c>
      <c r="E83" s="52" t="s">
        <v>302</v>
      </c>
      <c r="F83" s="75" t="s">
        <v>26</v>
      </c>
      <c r="G83" s="76">
        <v>6500</v>
      </c>
      <c r="H83" s="76">
        <v>6500</v>
      </c>
      <c r="I83" s="76"/>
      <c r="J83" s="76"/>
      <c r="K83" s="76"/>
      <c r="L83" s="75" t="s">
        <v>303</v>
      </c>
      <c r="M83" s="75" t="s">
        <v>304</v>
      </c>
      <c r="N83" s="75" t="s">
        <v>305</v>
      </c>
      <c r="O83" s="75" t="s">
        <v>47</v>
      </c>
      <c r="P83" s="75"/>
    </row>
    <row r="84" spans="1:16" ht="198.75" customHeight="1" hidden="1">
      <c r="A84" s="95">
        <v>3</v>
      </c>
      <c r="B84" s="43" t="s">
        <v>293</v>
      </c>
      <c r="C84" s="72" t="s">
        <v>306</v>
      </c>
      <c r="D84" s="72" t="s">
        <v>307</v>
      </c>
      <c r="E84" s="45" t="s">
        <v>308</v>
      </c>
      <c r="F84" s="72" t="s">
        <v>26</v>
      </c>
      <c r="G84" s="74">
        <v>420</v>
      </c>
      <c r="H84" s="74">
        <v>420</v>
      </c>
      <c r="I84" s="74"/>
      <c r="J84" s="74"/>
      <c r="K84" s="74"/>
      <c r="L84" s="72" t="s">
        <v>309</v>
      </c>
      <c r="M84" s="72" t="s">
        <v>310</v>
      </c>
      <c r="N84" s="72" t="s">
        <v>299</v>
      </c>
      <c r="O84" s="72" t="s">
        <v>47</v>
      </c>
      <c r="P84" s="72"/>
    </row>
    <row r="85" spans="1:16" ht="182.25" hidden="1">
      <c r="A85" s="95">
        <v>4</v>
      </c>
      <c r="B85" s="43" t="s">
        <v>293</v>
      </c>
      <c r="C85" s="72" t="s">
        <v>311</v>
      </c>
      <c r="D85" s="72" t="s">
        <v>312</v>
      </c>
      <c r="E85" s="45" t="s">
        <v>313</v>
      </c>
      <c r="F85" s="72" t="s">
        <v>26</v>
      </c>
      <c r="G85" s="74">
        <v>540</v>
      </c>
      <c r="H85" s="74">
        <v>540</v>
      </c>
      <c r="I85" s="74"/>
      <c r="J85" s="74"/>
      <c r="K85" s="74"/>
      <c r="L85" s="72" t="s">
        <v>141</v>
      </c>
      <c r="M85" s="72" t="s">
        <v>314</v>
      </c>
      <c r="N85" s="72" t="s">
        <v>315</v>
      </c>
      <c r="O85" s="72" t="s">
        <v>47</v>
      </c>
      <c r="P85" s="72"/>
    </row>
    <row r="86" spans="1:16" ht="225.75" customHeight="1" hidden="1">
      <c r="A86" s="95">
        <v>5</v>
      </c>
      <c r="B86" s="43" t="s">
        <v>293</v>
      </c>
      <c r="C86" s="72" t="s">
        <v>316</v>
      </c>
      <c r="D86" s="72" t="s">
        <v>317</v>
      </c>
      <c r="E86" s="45" t="s">
        <v>318</v>
      </c>
      <c r="F86" s="72" t="s">
        <v>26</v>
      </c>
      <c r="G86" s="74">
        <v>988.47</v>
      </c>
      <c r="H86" s="74">
        <v>988.47</v>
      </c>
      <c r="I86" s="74"/>
      <c r="J86" s="74"/>
      <c r="K86" s="74"/>
      <c r="L86" s="72" t="s">
        <v>319</v>
      </c>
      <c r="M86" s="72" t="s">
        <v>320</v>
      </c>
      <c r="N86" s="72" t="s">
        <v>321</v>
      </c>
      <c r="O86" s="72" t="s">
        <v>47</v>
      </c>
      <c r="P86" s="72" t="s">
        <v>248</v>
      </c>
    </row>
    <row r="87" spans="1:16" ht="142.5" customHeight="1" hidden="1">
      <c r="A87" s="95">
        <v>6</v>
      </c>
      <c r="B87" s="43" t="s">
        <v>293</v>
      </c>
      <c r="C87" s="72" t="s">
        <v>322</v>
      </c>
      <c r="D87" s="72" t="s">
        <v>323</v>
      </c>
      <c r="E87" s="45" t="s">
        <v>324</v>
      </c>
      <c r="F87" s="72" t="s">
        <v>26</v>
      </c>
      <c r="G87" s="74">
        <v>643.8</v>
      </c>
      <c r="H87" s="74">
        <v>579.42</v>
      </c>
      <c r="I87" s="74">
        <v>64.38</v>
      </c>
      <c r="J87" s="74"/>
      <c r="K87" s="74"/>
      <c r="L87" s="72" t="s">
        <v>325</v>
      </c>
      <c r="M87" s="72" t="s">
        <v>326</v>
      </c>
      <c r="N87" s="72" t="s">
        <v>327</v>
      </c>
      <c r="O87" s="72" t="s">
        <v>47</v>
      </c>
      <c r="P87" s="72" t="s">
        <v>143</v>
      </c>
    </row>
    <row r="88" spans="1:16" s="1" customFormat="1" ht="40.5" customHeight="1" hidden="1">
      <c r="A88" s="28" t="s">
        <v>48</v>
      </c>
      <c r="B88" s="28"/>
      <c r="C88" s="28"/>
      <c r="D88" s="28"/>
      <c r="E88" s="55">
        <v>5</v>
      </c>
      <c r="F88" s="78"/>
      <c r="G88" s="78">
        <f>G89+G90+G91+G92+G93</f>
        <v>3610</v>
      </c>
      <c r="H88" s="78">
        <f>H89+H90+H91+H92+H93</f>
        <v>3610</v>
      </c>
      <c r="I88" s="78">
        <f>I89+I90+I91+I92+I93</f>
        <v>0</v>
      </c>
      <c r="J88" s="78">
        <f>J89+J90+J91+J92+J93</f>
        <v>0</v>
      </c>
      <c r="K88" s="78">
        <f>K89+K90+K91+K92+K93</f>
        <v>0</v>
      </c>
      <c r="L88" s="78"/>
      <c r="M88" s="78"/>
      <c r="N88" s="78"/>
      <c r="O88" s="78"/>
      <c r="P88" s="78"/>
    </row>
    <row r="89" spans="1:16" ht="111" customHeight="1" hidden="1">
      <c r="A89" s="95">
        <v>1</v>
      </c>
      <c r="B89" s="43" t="s">
        <v>293</v>
      </c>
      <c r="C89" s="72" t="s">
        <v>328</v>
      </c>
      <c r="D89" s="72" t="s">
        <v>329</v>
      </c>
      <c r="E89" s="45" t="s">
        <v>330</v>
      </c>
      <c r="F89" s="72" t="s">
        <v>26</v>
      </c>
      <c r="G89" s="74">
        <v>60</v>
      </c>
      <c r="H89" s="74">
        <v>60</v>
      </c>
      <c r="I89" s="74"/>
      <c r="J89" s="74"/>
      <c r="K89" s="74"/>
      <c r="L89" s="72" t="s">
        <v>217</v>
      </c>
      <c r="M89" s="72" t="s">
        <v>331</v>
      </c>
      <c r="N89" s="72" t="s">
        <v>332</v>
      </c>
      <c r="O89" s="72" t="s">
        <v>47</v>
      </c>
      <c r="P89" s="72"/>
    </row>
    <row r="90" spans="1:16" ht="138" customHeight="1" hidden="1">
      <c r="A90" s="95">
        <v>2</v>
      </c>
      <c r="B90" s="43" t="s">
        <v>293</v>
      </c>
      <c r="C90" s="72" t="s">
        <v>333</v>
      </c>
      <c r="D90" s="72" t="s">
        <v>334</v>
      </c>
      <c r="E90" s="45" t="s">
        <v>335</v>
      </c>
      <c r="F90" s="72" t="s">
        <v>26</v>
      </c>
      <c r="G90" s="74">
        <v>900</v>
      </c>
      <c r="H90" s="74">
        <v>900</v>
      </c>
      <c r="I90" s="74"/>
      <c r="J90" s="74"/>
      <c r="K90" s="74"/>
      <c r="L90" s="72" t="s">
        <v>217</v>
      </c>
      <c r="M90" s="72" t="s">
        <v>336</v>
      </c>
      <c r="N90" s="72" t="s">
        <v>332</v>
      </c>
      <c r="O90" s="72" t="s">
        <v>47</v>
      </c>
      <c r="P90" s="72"/>
    </row>
    <row r="91" spans="1:16" ht="138.75" customHeight="1" hidden="1">
      <c r="A91" s="95">
        <v>3</v>
      </c>
      <c r="B91" s="43" t="s">
        <v>293</v>
      </c>
      <c r="C91" s="72" t="s">
        <v>337</v>
      </c>
      <c r="D91" s="72" t="s">
        <v>323</v>
      </c>
      <c r="E91" s="45" t="s">
        <v>338</v>
      </c>
      <c r="F91" s="72" t="s">
        <v>26</v>
      </c>
      <c r="G91" s="74">
        <v>1100</v>
      </c>
      <c r="H91" s="74">
        <v>1100</v>
      </c>
      <c r="I91" s="74"/>
      <c r="J91" s="74"/>
      <c r="K91" s="74"/>
      <c r="L91" s="72" t="s">
        <v>217</v>
      </c>
      <c r="M91" s="72" t="s">
        <v>339</v>
      </c>
      <c r="N91" s="72" t="s">
        <v>332</v>
      </c>
      <c r="O91" s="72" t="s">
        <v>47</v>
      </c>
      <c r="P91" s="72"/>
    </row>
    <row r="92" spans="1:16" ht="141.75" customHeight="1" hidden="1">
      <c r="A92" s="95">
        <v>4</v>
      </c>
      <c r="B92" s="43" t="s">
        <v>293</v>
      </c>
      <c r="C92" s="72" t="s">
        <v>340</v>
      </c>
      <c r="D92" s="72" t="s">
        <v>341</v>
      </c>
      <c r="E92" s="45" t="s">
        <v>342</v>
      </c>
      <c r="F92" s="72" t="s">
        <v>26</v>
      </c>
      <c r="G92" s="74">
        <v>1200</v>
      </c>
      <c r="H92" s="74">
        <v>1200</v>
      </c>
      <c r="I92" s="74"/>
      <c r="J92" s="74"/>
      <c r="K92" s="74"/>
      <c r="L92" s="72" t="s">
        <v>217</v>
      </c>
      <c r="M92" s="72" t="s">
        <v>343</v>
      </c>
      <c r="N92" s="72" t="s">
        <v>332</v>
      </c>
      <c r="O92" s="72" t="s">
        <v>47</v>
      </c>
      <c r="P92" s="72"/>
    </row>
    <row r="93" spans="1:23" s="7" customFormat="1" ht="141.75" customHeight="1" hidden="1">
      <c r="A93" s="95">
        <v>5</v>
      </c>
      <c r="B93" s="43" t="s">
        <v>293</v>
      </c>
      <c r="C93" s="72" t="s">
        <v>344</v>
      </c>
      <c r="D93" s="72" t="s">
        <v>345</v>
      </c>
      <c r="E93" s="45" t="s">
        <v>346</v>
      </c>
      <c r="F93" s="72" t="s">
        <v>26</v>
      </c>
      <c r="G93" s="74">
        <v>350</v>
      </c>
      <c r="H93" s="74">
        <v>350</v>
      </c>
      <c r="I93" s="74"/>
      <c r="J93" s="74"/>
      <c r="K93" s="74"/>
      <c r="L93" s="72" t="s">
        <v>347</v>
      </c>
      <c r="M93" s="72" t="s">
        <v>348</v>
      </c>
      <c r="N93" s="72" t="s">
        <v>349</v>
      </c>
      <c r="O93" s="72" t="s">
        <v>47</v>
      </c>
      <c r="P93" s="72"/>
      <c r="Q93" s="9"/>
      <c r="R93" s="9"/>
      <c r="S93" s="9"/>
      <c r="T93" s="9"/>
      <c r="U93" s="9"/>
      <c r="V93" s="9"/>
      <c r="W93" s="9"/>
    </row>
    <row r="94" spans="1:16" s="1" customFormat="1" ht="40.5" customHeight="1" hidden="1">
      <c r="A94" s="60" t="s">
        <v>201</v>
      </c>
      <c r="B94" s="61"/>
      <c r="C94" s="61"/>
      <c r="D94" s="62"/>
      <c r="E94" s="55">
        <v>3</v>
      </c>
      <c r="F94" s="78"/>
      <c r="G94" s="78">
        <f>G95+G96+G97</f>
        <v>11550</v>
      </c>
      <c r="H94" s="78">
        <f>H95+H96+H97</f>
        <v>11550</v>
      </c>
      <c r="I94" s="78">
        <f>I95+I96+I97</f>
        <v>0</v>
      </c>
      <c r="J94" s="78">
        <f>J95+J96+J97</f>
        <v>1155</v>
      </c>
      <c r="K94" s="78">
        <f>K95+K96+K97</f>
        <v>0</v>
      </c>
      <c r="L94" s="78"/>
      <c r="M94" s="78"/>
      <c r="N94" s="78"/>
      <c r="O94" s="78"/>
      <c r="P94" s="78"/>
    </row>
    <row r="95" spans="1:16" ht="282" customHeight="1" hidden="1">
      <c r="A95" s="95">
        <v>1</v>
      </c>
      <c r="B95" s="43" t="s">
        <v>293</v>
      </c>
      <c r="C95" s="72" t="s">
        <v>350</v>
      </c>
      <c r="D95" s="72" t="s">
        <v>351</v>
      </c>
      <c r="E95" s="45" t="s">
        <v>352</v>
      </c>
      <c r="F95" s="72" t="s">
        <v>26</v>
      </c>
      <c r="G95" s="74">
        <v>4100</v>
      </c>
      <c r="H95" s="74">
        <v>4100</v>
      </c>
      <c r="I95" s="74"/>
      <c r="J95" s="74">
        <f aca="true" t="shared" si="4" ref="J95:J97">H95*10%</f>
        <v>410</v>
      </c>
      <c r="K95" s="74"/>
      <c r="L95" s="72" t="s">
        <v>217</v>
      </c>
      <c r="M95" s="72" t="s">
        <v>353</v>
      </c>
      <c r="N95" s="72" t="s">
        <v>354</v>
      </c>
      <c r="O95" s="72" t="s">
        <v>47</v>
      </c>
      <c r="P95" s="72"/>
    </row>
    <row r="96" spans="1:16" ht="238.5" customHeight="1" hidden="1">
      <c r="A96" s="95">
        <v>2</v>
      </c>
      <c r="B96" s="43" t="s">
        <v>293</v>
      </c>
      <c r="C96" s="72" t="s">
        <v>355</v>
      </c>
      <c r="D96" s="72" t="s">
        <v>356</v>
      </c>
      <c r="E96" s="45" t="s">
        <v>357</v>
      </c>
      <c r="F96" s="72" t="s">
        <v>26</v>
      </c>
      <c r="G96" s="74">
        <v>4250</v>
      </c>
      <c r="H96" s="74">
        <v>4250</v>
      </c>
      <c r="I96" s="74"/>
      <c r="J96" s="74">
        <f t="shared" si="4"/>
        <v>425</v>
      </c>
      <c r="K96" s="74"/>
      <c r="L96" s="72" t="s">
        <v>217</v>
      </c>
      <c r="M96" s="72" t="s">
        <v>358</v>
      </c>
      <c r="N96" s="72" t="s">
        <v>359</v>
      </c>
      <c r="O96" s="72" t="s">
        <v>47</v>
      </c>
      <c r="P96" s="72"/>
    </row>
    <row r="97" spans="1:16" ht="222" customHeight="1" hidden="1">
      <c r="A97" s="95">
        <v>3</v>
      </c>
      <c r="B97" s="43" t="s">
        <v>293</v>
      </c>
      <c r="C97" s="72" t="s">
        <v>360</v>
      </c>
      <c r="D97" s="72" t="s">
        <v>361</v>
      </c>
      <c r="E97" s="45" t="s">
        <v>362</v>
      </c>
      <c r="F97" s="72" t="s">
        <v>26</v>
      </c>
      <c r="G97" s="74">
        <v>3200</v>
      </c>
      <c r="H97" s="74">
        <v>3200</v>
      </c>
      <c r="I97" s="74"/>
      <c r="J97" s="74">
        <f t="shared" si="4"/>
        <v>320</v>
      </c>
      <c r="K97" s="74"/>
      <c r="L97" s="72" t="s">
        <v>217</v>
      </c>
      <c r="M97" s="72" t="s">
        <v>363</v>
      </c>
      <c r="N97" s="72" t="s">
        <v>364</v>
      </c>
      <c r="O97" s="72" t="s">
        <v>47</v>
      </c>
      <c r="P97" s="72"/>
    </row>
    <row r="98" spans="1:16" s="1" customFormat="1" ht="40.5" customHeight="1" hidden="1">
      <c r="A98" s="92" t="s">
        <v>286</v>
      </c>
      <c r="B98" s="61"/>
      <c r="C98" s="93"/>
      <c r="D98" s="94"/>
      <c r="E98" s="55">
        <v>1</v>
      </c>
      <c r="F98" s="78"/>
      <c r="G98" s="78">
        <f>G99</f>
        <v>110</v>
      </c>
      <c r="H98" s="78">
        <f>H99</f>
        <v>110</v>
      </c>
      <c r="I98" s="78">
        <f>I99</f>
        <v>0</v>
      </c>
      <c r="J98" s="78">
        <f>J99</f>
        <v>0</v>
      </c>
      <c r="K98" s="78">
        <f>K99</f>
        <v>0</v>
      </c>
      <c r="L98" s="78"/>
      <c r="M98" s="78"/>
      <c r="N98" s="78"/>
      <c r="O98" s="78"/>
      <c r="P98" s="78"/>
    </row>
    <row r="99" spans="1:16" ht="409.5" hidden="1">
      <c r="A99" s="95">
        <v>1</v>
      </c>
      <c r="B99" s="43" t="s">
        <v>293</v>
      </c>
      <c r="C99" s="72" t="s">
        <v>365</v>
      </c>
      <c r="D99" s="72" t="s">
        <v>366</v>
      </c>
      <c r="E99" s="45" t="s">
        <v>367</v>
      </c>
      <c r="F99" s="72" t="s">
        <v>26</v>
      </c>
      <c r="G99" s="74">
        <v>110</v>
      </c>
      <c r="H99" s="74">
        <v>110</v>
      </c>
      <c r="I99" s="74"/>
      <c r="J99" s="74"/>
      <c r="K99" s="74"/>
      <c r="L99" s="72" t="s">
        <v>217</v>
      </c>
      <c r="M99" s="72" t="s">
        <v>368</v>
      </c>
      <c r="N99" s="72" t="s">
        <v>369</v>
      </c>
      <c r="O99" s="72" t="s">
        <v>47</v>
      </c>
      <c r="P99" s="72" t="s">
        <v>291</v>
      </c>
    </row>
    <row r="100" spans="1:16" s="1" customFormat="1" ht="40.5" customHeight="1" hidden="1">
      <c r="A100" s="26" t="s">
        <v>370</v>
      </c>
      <c r="B100" s="27"/>
      <c r="C100" s="27"/>
      <c r="D100" s="27"/>
      <c r="E100" s="87">
        <f>E101+E116+E124+E126+E133+E137</f>
        <v>32</v>
      </c>
      <c r="F100" s="27"/>
      <c r="G100" s="27">
        <f aca="true" t="shared" si="5" ref="F100:K100">G101+G116+G124+G126+G133+G137</f>
        <v>58040.02</v>
      </c>
      <c r="H100" s="27">
        <f t="shared" si="5"/>
        <v>58040.02</v>
      </c>
      <c r="I100" s="27">
        <f t="shared" si="5"/>
        <v>0</v>
      </c>
      <c r="J100" s="27">
        <f t="shared" si="5"/>
        <v>2178.6</v>
      </c>
      <c r="K100" s="27">
        <f t="shared" si="5"/>
        <v>0</v>
      </c>
      <c r="L100" s="27"/>
      <c r="M100" s="87"/>
      <c r="N100" s="27"/>
      <c r="O100" s="27"/>
      <c r="P100" s="27"/>
    </row>
    <row r="101" spans="1:16" s="1" customFormat="1" ht="40.5" customHeight="1" hidden="1">
      <c r="A101" s="26" t="s">
        <v>21</v>
      </c>
      <c r="B101" s="27"/>
      <c r="C101" s="27"/>
      <c r="D101" s="27"/>
      <c r="E101" s="87">
        <v>14</v>
      </c>
      <c r="F101" s="27"/>
      <c r="G101" s="27">
        <f>G102+G103+G104+G105+G106+G107+G108+G109+G110+G111+G112+G113+G114+G115</f>
        <v>26644.739999999998</v>
      </c>
      <c r="H101" s="27">
        <f>H102+H103+H104+H105+H106+H107+H108+H109+H110+H111+H112+H113+H114+H115</f>
        <v>26644.739999999998</v>
      </c>
      <c r="I101" s="27">
        <f>I102+I103+I104+I105+I106+I107+I108+I109+I110+I111+I112+I113+I114+I115</f>
        <v>0</v>
      </c>
      <c r="J101" s="27">
        <f>J102+J103+J104+J105+J106+J107+J108+J109+J110+J111+J112+J113+J114+J115</f>
        <v>0</v>
      </c>
      <c r="K101" s="27">
        <f>K102+K103+K104+K105+K106+K107+K108+K109+K110+K111+K112+K113+K114+K115</f>
        <v>0</v>
      </c>
      <c r="L101" s="27"/>
      <c r="M101" s="87"/>
      <c r="N101" s="27"/>
      <c r="O101" s="27"/>
      <c r="P101" s="27"/>
    </row>
    <row r="102" spans="1:16" s="2" customFormat="1" ht="192.75" customHeight="1" hidden="1">
      <c r="A102" s="98">
        <v>1</v>
      </c>
      <c r="B102" s="44" t="s">
        <v>371</v>
      </c>
      <c r="C102" s="99" t="s">
        <v>372</v>
      </c>
      <c r="D102" s="30" t="s">
        <v>373</v>
      </c>
      <c r="E102" s="41" t="s">
        <v>374</v>
      </c>
      <c r="F102" s="100" t="s">
        <v>26</v>
      </c>
      <c r="G102" s="101">
        <v>1000</v>
      </c>
      <c r="H102" s="101">
        <f>G102</f>
        <v>1000</v>
      </c>
      <c r="I102" s="76"/>
      <c r="J102" s="76"/>
      <c r="K102" s="76"/>
      <c r="L102" s="75" t="s">
        <v>375</v>
      </c>
      <c r="M102" s="75" t="s">
        <v>376</v>
      </c>
      <c r="N102" s="75" t="s">
        <v>377</v>
      </c>
      <c r="O102" s="100" t="s">
        <v>47</v>
      </c>
      <c r="P102" s="72"/>
    </row>
    <row r="103" spans="1:16" s="2" customFormat="1" ht="201.75" customHeight="1" hidden="1">
      <c r="A103" s="98">
        <v>2</v>
      </c>
      <c r="B103" s="43" t="s">
        <v>371</v>
      </c>
      <c r="C103" s="99" t="s">
        <v>378</v>
      </c>
      <c r="D103" s="30" t="s">
        <v>379</v>
      </c>
      <c r="E103" s="41" t="s">
        <v>380</v>
      </c>
      <c r="F103" s="100" t="s">
        <v>26</v>
      </c>
      <c r="G103" s="101">
        <v>500</v>
      </c>
      <c r="H103" s="101">
        <f>G103</f>
        <v>500</v>
      </c>
      <c r="I103" s="76"/>
      <c r="J103" s="76"/>
      <c r="K103" s="76"/>
      <c r="L103" s="75" t="s">
        <v>375</v>
      </c>
      <c r="M103" s="75" t="s">
        <v>381</v>
      </c>
      <c r="N103" s="75" t="s">
        <v>377</v>
      </c>
      <c r="O103" s="100" t="s">
        <v>47</v>
      </c>
      <c r="P103" s="72"/>
    </row>
    <row r="104" spans="1:16" ht="106.5" customHeight="1" hidden="1">
      <c r="A104" s="102">
        <v>3</v>
      </c>
      <c r="B104" s="103" t="s">
        <v>371</v>
      </c>
      <c r="C104" s="104" t="s">
        <v>382</v>
      </c>
      <c r="D104" s="104" t="s">
        <v>383</v>
      </c>
      <c r="E104" s="105" t="s">
        <v>384</v>
      </c>
      <c r="F104" s="106" t="s">
        <v>26</v>
      </c>
      <c r="G104" s="107">
        <v>1400</v>
      </c>
      <c r="H104" s="107">
        <f aca="true" t="shared" si="6" ref="H102:H111">G104</f>
        <v>1400</v>
      </c>
      <c r="I104" s="122"/>
      <c r="J104" s="122"/>
      <c r="K104" s="122"/>
      <c r="L104" s="123" t="s">
        <v>385</v>
      </c>
      <c r="M104" s="123" t="s">
        <v>386</v>
      </c>
      <c r="N104" s="123" t="s">
        <v>387</v>
      </c>
      <c r="O104" s="106" t="s">
        <v>47</v>
      </c>
      <c r="P104" s="123"/>
    </row>
    <row r="105" spans="1:16" s="2" customFormat="1" ht="147.75" customHeight="1" hidden="1">
      <c r="A105" s="98">
        <v>4</v>
      </c>
      <c r="B105" s="43" t="s">
        <v>371</v>
      </c>
      <c r="C105" s="99" t="s">
        <v>388</v>
      </c>
      <c r="D105" s="30" t="s">
        <v>389</v>
      </c>
      <c r="E105" s="41" t="s">
        <v>390</v>
      </c>
      <c r="F105" s="108" t="s">
        <v>26</v>
      </c>
      <c r="G105" s="101">
        <v>2000</v>
      </c>
      <c r="H105" s="101">
        <f t="shared" si="6"/>
        <v>2000</v>
      </c>
      <c r="I105" s="124"/>
      <c r="J105" s="124"/>
      <c r="K105" s="124"/>
      <c r="L105" s="112" t="s">
        <v>385</v>
      </c>
      <c r="M105" s="112" t="s">
        <v>391</v>
      </c>
      <c r="N105" s="112" t="s">
        <v>387</v>
      </c>
      <c r="O105" s="108" t="s">
        <v>47</v>
      </c>
      <c r="P105" s="72"/>
    </row>
    <row r="106" spans="1:16" ht="162.75" customHeight="1" hidden="1">
      <c r="A106" s="102">
        <v>5</v>
      </c>
      <c r="B106" s="103" t="s">
        <v>371</v>
      </c>
      <c r="C106" s="104" t="s">
        <v>392</v>
      </c>
      <c r="D106" s="104" t="s">
        <v>393</v>
      </c>
      <c r="E106" s="105" t="s">
        <v>394</v>
      </c>
      <c r="F106" s="106" t="s">
        <v>26</v>
      </c>
      <c r="G106" s="107">
        <v>1000</v>
      </c>
      <c r="H106" s="107">
        <f t="shared" si="6"/>
        <v>1000</v>
      </c>
      <c r="I106" s="122"/>
      <c r="J106" s="122"/>
      <c r="K106" s="122"/>
      <c r="L106" s="123" t="s">
        <v>385</v>
      </c>
      <c r="M106" s="123" t="s">
        <v>395</v>
      </c>
      <c r="N106" s="123" t="s">
        <v>387</v>
      </c>
      <c r="O106" s="106" t="s">
        <v>47</v>
      </c>
      <c r="P106" s="123" t="s">
        <v>143</v>
      </c>
    </row>
    <row r="107" spans="1:16" s="2" customFormat="1" ht="265.5" customHeight="1" hidden="1">
      <c r="A107" s="98">
        <v>6</v>
      </c>
      <c r="B107" s="43" t="s">
        <v>371</v>
      </c>
      <c r="C107" s="99" t="s">
        <v>396</v>
      </c>
      <c r="D107" s="30" t="s">
        <v>397</v>
      </c>
      <c r="E107" s="41" t="s">
        <v>398</v>
      </c>
      <c r="F107" s="108" t="s">
        <v>26</v>
      </c>
      <c r="G107" s="101">
        <v>1880</v>
      </c>
      <c r="H107" s="101">
        <f t="shared" si="6"/>
        <v>1880</v>
      </c>
      <c r="I107" s="124"/>
      <c r="J107" s="124"/>
      <c r="K107" s="124"/>
      <c r="L107" s="112" t="s">
        <v>399</v>
      </c>
      <c r="M107" s="112" t="s">
        <v>400</v>
      </c>
      <c r="N107" s="112" t="s">
        <v>401</v>
      </c>
      <c r="O107" s="108" t="s">
        <v>47</v>
      </c>
      <c r="P107" s="72" t="s">
        <v>143</v>
      </c>
    </row>
    <row r="108" spans="1:16" s="2" customFormat="1" ht="408.75" customHeight="1" hidden="1">
      <c r="A108" s="98">
        <v>7</v>
      </c>
      <c r="B108" s="43" t="s">
        <v>371</v>
      </c>
      <c r="C108" s="99" t="s">
        <v>402</v>
      </c>
      <c r="D108" s="30" t="s">
        <v>403</v>
      </c>
      <c r="E108" s="109" t="s">
        <v>404</v>
      </c>
      <c r="F108" s="108" t="s">
        <v>26</v>
      </c>
      <c r="G108" s="101">
        <v>3000</v>
      </c>
      <c r="H108" s="101">
        <f t="shared" si="6"/>
        <v>3000</v>
      </c>
      <c r="I108" s="124"/>
      <c r="J108" s="124"/>
      <c r="K108" s="124"/>
      <c r="L108" s="112" t="s">
        <v>405</v>
      </c>
      <c r="M108" s="75" t="s">
        <v>406</v>
      </c>
      <c r="N108" s="75" t="s">
        <v>407</v>
      </c>
      <c r="O108" s="108" t="s">
        <v>47</v>
      </c>
      <c r="P108" s="72" t="s">
        <v>143</v>
      </c>
    </row>
    <row r="109" spans="1:16" s="2" customFormat="1" ht="408" customHeight="1" hidden="1">
      <c r="A109" s="98">
        <v>8</v>
      </c>
      <c r="B109" s="43" t="s">
        <v>371</v>
      </c>
      <c r="C109" s="99" t="s">
        <v>408</v>
      </c>
      <c r="D109" s="30" t="s">
        <v>409</v>
      </c>
      <c r="E109" s="109" t="s">
        <v>410</v>
      </c>
      <c r="F109" s="108" t="s">
        <v>26</v>
      </c>
      <c r="G109" s="101">
        <v>2500</v>
      </c>
      <c r="H109" s="101">
        <f t="shared" si="6"/>
        <v>2500</v>
      </c>
      <c r="I109" s="124"/>
      <c r="J109" s="124"/>
      <c r="K109" s="124"/>
      <c r="L109" s="112" t="s">
        <v>405</v>
      </c>
      <c r="M109" s="75" t="s">
        <v>411</v>
      </c>
      <c r="N109" s="75" t="s">
        <v>407</v>
      </c>
      <c r="O109" s="108" t="s">
        <v>47</v>
      </c>
      <c r="P109" s="72" t="s">
        <v>143</v>
      </c>
    </row>
    <row r="110" spans="1:16" s="2" customFormat="1" ht="241.5" customHeight="1" hidden="1">
      <c r="A110" s="98">
        <v>9</v>
      </c>
      <c r="B110" s="43" t="s">
        <v>371</v>
      </c>
      <c r="C110" s="99" t="s">
        <v>412</v>
      </c>
      <c r="D110" s="30" t="s">
        <v>413</v>
      </c>
      <c r="E110" s="41" t="s">
        <v>414</v>
      </c>
      <c r="F110" s="108" t="s">
        <v>26</v>
      </c>
      <c r="G110" s="101">
        <v>164.74</v>
      </c>
      <c r="H110" s="101">
        <f t="shared" si="6"/>
        <v>164.74</v>
      </c>
      <c r="I110" s="124"/>
      <c r="J110" s="124"/>
      <c r="K110" s="124"/>
      <c r="L110" s="112" t="s">
        <v>405</v>
      </c>
      <c r="M110" s="112" t="s">
        <v>415</v>
      </c>
      <c r="N110" s="112" t="s">
        <v>53</v>
      </c>
      <c r="O110" s="108" t="s">
        <v>47</v>
      </c>
      <c r="P110" s="72" t="s">
        <v>176</v>
      </c>
    </row>
    <row r="111" spans="1:16" s="2" customFormat="1" ht="171" customHeight="1" hidden="1">
      <c r="A111" s="98">
        <v>10</v>
      </c>
      <c r="B111" s="43" t="s">
        <v>371</v>
      </c>
      <c r="C111" s="99" t="s">
        <v>416</v>
      </c>
      <c r="D111" s="30" t="s">
        <v>417</v>
      </c>
      <c r="E111" s="41" t="s">
        <v>418</v>
      </c>
      <c r="F111" s="108" t="s">
        <v>26</v>
      </c>
      <c r="G111" s="101">
        <v>3700</v>
      </c>
      <c r="H111" s="101">
        <f t="shared" si="6"/>
        <v>3700</v>
      </c>
      <c r="I111" s="124"/>
      <c r="J111" s="124"/>
      <c r="K111" s="124"/>
      <c r="L111" s="112" t="s">
        <v>419</v>
      </c>
      <c r="M111" s="112" t="s">
        <v>420</v>
      </c>
      <c r="N111" s="112" t="s">
        <v>421</v>
      </c>
      <c r="O111" s="108" t="s">
        <v>47</v>
      </c>
      <c r="P111" s="72"/>
    </row>
    <row r="112" spans="1:16" s="2" customFormat="1" ht="331.5" customHeight="1" hidden="1">
      <c r="A112" s="110">
        <v>11</v>
      </c>
      <c r="B112" s="50" t="s">
        <v>371</v>
      </c>
      <c r="C112" s="111" t="s">
        <v>422</v>
      </c>
      <c r="D112" s="112" t="s">
        <v>423</v>
      </c>
      <c r="E112" s="113" t="s">
        <v>424</v>
      </c>
      <c r="F112" s="112" t="s">
        <v>228</v>
      </c>
      <c r="G112" s="114">
        <v>2500</v>
      </c>
      <c r="H112" s="114">
        <v>2500</v>
      </c>
      <c r="I112" s="125"/>
      <c r="J112" s="125"/>
      <c r="K112" s="112"/>
      <c r="L112" s="112" t="s">
        <v>425</v>
      </c>
      <c r="M112" s="112" t="s">
        <v>426</v>
      </c>
      <c r="N112" s="112" t="s">
        <v>427</v>
      </c>
      <c r="O112" s="108" t="s">
        <v>47</v>
      </c>
      <c r="P112" s="75" t="s">
        <v>428</v>
      </c>
    </row>
    <row r="113" spans="1:16" ht="159.75" customHeight="1" hidden="1">
      <c r="A113" s="102">
        <v>12</v>
      </c>
      <c r="B113" s="103" t="s">
        <v>371</v>
      </c>
      <c r="C113" s="104" t="s">
        <v>429</v>
      </c>
      <c r="D113" s="104" t="s">
        <v>417</v>
      </c>
      <c r="E113" s="105" t="s">
        <v>430</v>
      </c>
      <c r="F113" s="106" t="s">
        <v>26</v>
      </c>
      <c r="G113" s="107">
        <v>2000</v>
      </c>
      <c r="H113" s="107">
        <v>2000</v>
      </c>
      <c r="I113" s="122"/>
      <c r="J113" s="122"/>
      <c r="K113" s="122"/>
      <c r="L113" s="123" t="s">
        <v>431</v>
      </c>
      <c r="M113" s="123" t="s">
        <v>432</v>
      </c>
      <c r="N113" s="123" t="s">
        <v>433</v>
      </c>
      <c r="O113" s="106" t="s">
        <v>47</v>
      </c>
      <c r="P113" s="123" t="s">
        <v>248</v>
      </c>
    </row>
    <row r="114" spans="1:16" ht="297" customHeight="1" hidden="1">
      <c r="A114" s="102">
        <v>13</v>
      </c>
      <c r="B114" s="103" t="s">
        <v>371</v>
      </c>
      <c r="C114" s="104" t="s">
        <v>434</v>
      </c>
      <c r="D114" s="104" t="s">
        <v>435</v>
      </c>
      <c r="E114" s="105" t="s">
        <v>436</v>
      </c>
      <c r="F114" s="106" t="s">
        <v>228</v>
      </c>
      <c r="G114" s="107">
        <v>2000</v>
      </c>
      <c r="H114" s="107">
        <v>2000</v>
      </c>
      <c r="I114" s="122"/>
      <c r="J114" s="122"/>
      <c r="K114" s="122"/>
      <c r="L114" s="123" t="s">
        <v>431</v>
      </c>
      <c r="M114" s="123" t="s">
        <v>437</v>
      </c>
      <c r="N114" s="123" t="s">
        <v>438</v>
      </c>
      <c r="O114" s="106" t="s">
        <v>47</v>
      </c>
      <c r="P114" s="123" t="s">
        <v>248</v>
      </c>
    </row>
    <row r="115" spans="1:16" s="2" customFormat="1" ht="94.5" customHeight="1" hidden="1">
      <c r="A115" s="110">
        <v>14</v>
      </c>
      <c r="B115" s="50" t="s">
        <v>371</v>
      </c>
      <c r="C115" s="99" t="s">
        <v>439</v>
      </c>
      <c r="D115" s="30" t="s">
        <v>417</v>
      </c>
      <c r="E115" s="41" t="s">
        <v>440</v>
      </c>
      <c r="F115" s="100" t="s">
        <v>26</v>
      </c>
      <c r="G115" s="101">
        <v>3000</v>
      </c>
      <c r="H115" s="101">
        <v>3000</v>
      </c>
      <c r="I115" s="76"/>
      <c r="J115" s="76"/>
      <c r="K115" s="76"/>
      <c r="L115" s="75" t="s">
        <v>425</v>
      </c>
      <c r="M115" s="75" t="s">
        <v>441</v>
      </c>
      <c r="N115" s="75" t="s">
        <v>442</v>
      </c>
      <c r="O115" s="100" t="s">
        <v>47</v>
      </c>
      <c r="P115" s="75"/>
    </row>
    <row r="116" spans="1:16" s="1" customFormat="1" ht="40.5" customHeight="1" hidden="1">
      <c r="A116" s="28" t="s">
        <v>48</v>
      </c>
      <c r="B116" s="28"/>
      <c r="C116" s="28"/>
      <c r="D116" s="28"/>
      <c r="E116" s="28">
        <v>7</v>
      </c>
      <c r="F116" s="115"/>
      <c r="G116" s="116">
        <f>G117+G118+G119+G120+G121+G122+G123</f>
        <v>6008.38</v>
      </c>
      <c r="H116" s="116">
        <f>H117+H118+H119+H120+H121+H122+H123</f>
        <v>6008.38</v>
      </c>
      <c r="I116" s="116">
        <f>I117+I118+I119+I120+I121+I122+I123</f>
        <v>0</v>
      </c>
      <c r="J116" s="116">
        <f>J117+J118+J119+J120+J121+J122+J123</f>
        <v>0</v>
      </c>
      <c r="K116" s="116">
        <f>K117+K118+K119+K120+K121+K122+K123</f>
        <v>0</v>
      </c>
      <c r="L116" s="126"/>
      <c r="M116" s="126"/>
      <c r="N116" s="126"/>
      <c r="O116" s="126"/>
      <c r="P116" s="115"/>
    </row>
    <row r="117" spans="1:16" s="2" customFormat="1" ht="283.5" hidden="1">
      <c r="A117" s="98">
        <v>1</v>
      </c>
      <c r="B117" s="43" t="s">
        <v>371</v>
      </c>
      <c r="C117" s="99" t="s">
        <v>443</v>
      </c>
      <c r="D117" s="30" t="s">
        <v>444</v>
      </c>
      <c r="E117" s="41" t="s">
        <v>445</v>
      </c>
      <c r="F117" s="108" t="s">
        <v>26</v>
      </c>
      <c r="G117" s="101">
        <v>700</v>
      </c>
      <c r="H117" s="101">
        <f>G117</f>
        <v>700</v>
      </c>
      <c r="I117" s="124"/>
      <c r="J117" s="124"/>
      <c r="K117" s="124"/>
      <c r="L117" s="112" t="s">
        <v>446</v>
      </c>
      <c r="M117" s="112" t="s">
        <v>447</v>
      </c>
      <c r="N117" s="112" t="s">
        <v>448</v>
      </c>
      <c r="O117" s="108" t="s">
        <v>47</v>
      </c>
      <c r="P117" s="72"/>
    </row>
    <row r="118" spans="1:16" s="2" customFormat="1" ht="261.75" customHeight="1" hidden="1">
      <c r="A118" s="98">
        <v>2</v>
      </c>
      <c r="B118" s="43" t="s">
        <v>371</v>
      </c>
      <c r="C118" s="99" t="s">
        <v>449</v>
      </c>
      <c r="D118" s="30" t="s">
        <v>450</v>
      </c>
      <c r="E118" s="41" t="s">
        <v>451</v>
      </c>
      <c r="F118" s="108" t="s">
        <v>26</v>
      </c>
      <c r="G118" s="101">
        <v>300</v>
      </c>
      <c r="H118" s="101">
        <v>300</v>
      </c>
      <c r="I118" s="124"/>
      <c r="J118" s="124"/>
      <c r="K118" s="124"/>
      <c r="L118" s="112" t="s">
        <v>419</v>
      </c>
      <c r="M118" s="112" t="s">
        <v>452</v>
      </c>
      <c r="N118" s="112" t="s">
        <v>421</v>
      </c>
      <c r="O118" s="108" t="s">
        <v>47</v>
      </c>
      <c r="P118" s="72"/>
    </row>
    <row r="119" spans="1:16" ht="283.5" hidden="1">
      <c r="A119" s="102">
        <v>3</v>
      </c>
      <c r="B119" s="103" t="s">
        <v>371</v>
      </c>
      <c r="C119" s="104" t="s">
        <v>453</v>
      </c>
      <c r="D119" s="104" t="s">
        <v>454</v>
      </c>
      <c r="E119" s="105" t="s">
        <v>455</v>
      </c>
      <c r="F119" s="106" t="s">
        <v>26</v>
      </c>
      <c r="G119" s="107">
        <v>2000</v>
      </c>
      <c r="H119" s="107">
        <v>2000</v>
      </c>
      <c r="I119" s="122"/>
      <c r="J119" s="122"/>
      <c r="K119" s="122"/>
      <c r="L119" s="123" t="s">
        <v>385</v>
      </c>
      <c r="M119" s="123" t="s">
        <v>456</v>
      </c>
      <c r="N119" s="123" t="s">
        <v>457</v>
      </c>
      <c r="O119" s="106" t="s">
        <v>47</v>
      </c>
      <c r="P119" s="123"/>
    </row>
    <row r="120" spans="1:16" s="2" customFormat="1" ht="222" customHeight="1" hidden="1">
      <c r="A120" s="98">
        <v>4</v>
      </c>
      <c r="B120" s="43" t="s">
        <v>371</v>
      </c>
      <c r="C120" s="99" t="s">
        <v>458</v>
      </c>
      <c r="D120" s="30" t="s">
        <v>459</v>
      </c>
      <c r="E120" s="41" t="s">
        <v>460</v>
      </c>
      <c r="F120" s="108" t="s">
        <v>26</v>
      </c>
      <c r="G120" s="101">
        <v>600</v>
      </c>
      <c r="H120" s="101">
        <v>600</v>
      </c>
      <c r="I120" s="124"/>
      <c r="J120" s="124"/>
      <c r="K120" s="112"/>
      <c r="L120" s="112" t="s">
        <v>446</v>
      </c>
      <c r="M120" s="112" t="s">
        <v>461</v>
      </c>
      <c r="N120" s="112" t="s">
        <v>462</v>
      </c>
      <c r="O120" s="108" t="s">
        <v>47</v>
      </c>
      <c r="P120" s="72"/>
    </row>
    <row r="121" spans="1:16" ht="283.5" hidden="1">
      <c r="A121" s="102">
        <v>5</v>
      </c>
      <c r="B121" s="103" t="s">
        <v>371</v>
      </c>
      <c r="C121" s="104" t="s">
        <v>463</v>
      </c>
      <c r="D121" s="104" t="s">
        <v>464</v>
      </c>
      <c r="E121" s="105" t="s">
        <v>465</v>
      </c>
      <c r="F121" s="106" t="s">
        <v>26</v>
      </c>
      <c r="G121" s="107">
        <v>1869</v>
      </c>
      <c r="H121" s="107">
        <v>1869</v>
      </c>
      <c r="I121" s="122"/>
      <c r="J121" s="122"/>
      <c r="K121" s="122"/>
      <c r="L121" s="123" t="s">
        <v>466</v>
      </c>
      <c r="M121" s="123" t="s">
        <v>467</v>
      </c>
      <c r="N121" s="123" t="s">
        <v>457</v>
      </c>
      <c r="O121" s="106" t="s">
        <v>47</v>
      </c>
      <c r="P121" s="123" t="s">
        <v>275</v>
      </c>
    </row>
    <row r="122" spans="1:16" s="2" customFormat="1" ht="181.5" customHeight="1" hidden="1">
      <c r="A122" s="98">
        <v>6</v>
      </c>
      <c r="B122" s="43" t="s">
        <v>371</v>
      </c>
      <c r="C122" s="99" t="s">
        <v>468</v>
      </c>
      <c r="D122" s="30" t="s">
        <v>469</v>
      </c>
      <c r="E122" s="41" t="s">
        <v>470</v>
      </c>
      <c r="F122" s="108" t="s">
        <v>26</v>
      </c>
      <c r="G122" s="101">
        <v>140.2</v>
      </c>
      <c r="H122" s="101">
        <v>140.2</v>
      </c>
      <c r="I122" s="124"/>
      <c r="J122" s="124"/>
      <c r="K122" s="124"/>
      <c r="L122" s="112" t="s">
        <v>405</v>
      </c>
      <c r="M122" s="112" t="s">
        <v>471</v>
      </c>
      <c r="N122" s="112" t="s">
        <v>53</v>
      </c>
      <c r="O122" s="108" t="s">
        <v>47</v>
      </c>
      <c r="P122" s="72" t="s">
        <v>176</v>
      </c>
    </row>
    <row r="123" spans="1:16" s="2" customFormat="1" ht="192.75" customHeight="1" hidden="1">
      <c r="A123" s="98">
        <v>7</v>
      </c>
      <c r="B123" s="43" t="s">
        <v>371</v>
      </c>
      <c r="C123" s="99" t="s">
        <v>472</v>
      </c>
      <c r="D123" s="30" t="s">
        <v>473</v>
      </c>
      <c r="E123" s="41" t="s">
        <v>474</v>
      </c>
      <c r="F123" s="108" t="s">
        <v>26</v>
      </c>
      <c r="G123" s="101">
        <v>399.18</v>
      </c>
      <c r="H123" s="101">
        <v>399.18</v>
      </c>
      <c r="I123" s="124"/>
      <c r="J123" s="124"/>
      <c r="K123" s="124"/>
      <c r="L123" s="112" t="s">
        <v>405</v>
      </c>
      <c r="M123" s="112" t="s">
        <v>475</v>
      </c>
      <c r="N123" s="112" t="s">
        <v>53</v>
      </c>
      <c r="O123" s="108" t="s">
        <v>47</v>
      </c>
      <c r="P123" s="72" t="s">
        <v>176</v>
      </c>
    </row>
    <row r="124" spans="1:16" s="1" customFormat="1" ht="40.5" customHeight="1" hidden="1">
      <c r="A124" s="92" t="s">
        <v>82</v>
      </c>
      <c r="B124" s="61"/>
      <c r="C124" s="93"/>
      <c r="D124" s="94"/>
      <c r="E124" s="28">
        <v>1</v>
      </c>
      <c r="F124" s="117"/>
      <c r="G124" s="118">
        <f>G125</f>
        <v>2800</v>
      </c>
      <c r="H124" s="118">
        <f>H125</f>
        <v>2800</v>
      </c>
      <c r="I124" s="118">
        <f>I125</f>
        <v>0</v>
      </c>
      <c r="J124" s="118">
        <f>J125</f>
        <v>0</v>
      </c>
      <c r="K124" s="118">
        <f>K125</f>
        <v>0</v>
      </c>
      <c r="L124" s="78"/>
      <c r="M124" s="78"/>
      <c r="N124" s="78"/>
      <c r="O124" s="78"/>
      <c r="P124" s="117"/>
    </row>
    <row r="125" spans="1:16" s="2" customFormat="1" ht="225" customHeight="1" hidden="1">
      <c r="A125" s="98">
        <v>1</v>
      </c>
      <c r="B125" s="43" t="s">
        <v>371</v>
      </c>
      <c r="C125" s="99" t="s">
        <v>476</v>
      </c>
      <c r="D125" s="30" t="s">
        <v>477</v>
      </c>
      <c r="E125" s="41" t="s">
        <v>478</v>
      </c>
      <c r="F125" s="108" t="s">
        <v>26</v>
      </c>
      <c r="G125" s="119">
        <v>2800</v>
      </c>
      <c r="H125" s="120">
        <v>2800</v>
      </c>
      <c r="I125" s="124"/>
      <c r="J125" s="124"/>
      <c r="K125" s="124"/>
      <c r="L125" s="112" t="s">
        <v>479</v>
      </c>
      <c r="M125" s="112" t="s">
        <v>480</v>
      </c>
      <c r="N125" s="75" t="s">
        <v>481</v>
      </c>
      <c r="O125" s="108" t="s">
        <v>47</v>
      </c>
      <c r="P125" s="72"/>
    </row>
    <row r="126" spans="1:16" s="1" customFormat="1" ht="40.5" customHeight="1" hidden="1">
      <c r="A126" s="60" t="s">
        <v>201</v>
      </c>
      <c r="B126" s="61"/>
      <c r="C126" s="61"/>
      <c r="D126" s="62"/>
      <c r="E126" s="28">
        <v>6</v>
      </c>
      <c r="F126" s="117"/>
      <c r="G126" s="121">
        <f>G127+G128+G129+G130+G131+G132</f>
        <v>21786</v>
      </c>
      <c r="H126" s="121">
        <f>H127+H128+H129+H130+H131+H132</f>
        <v>21786</v>
      </c>
      <c r="I126" s="121">
        <f>I127+I128+I129+I130+I131+I132</f>
        <v>0</v>
      </c>
      <c r="J126" s="121">
        <f>J127+J128+J129+J130+J131+J132</f>
        <v>2178.6</v>
      </c>
      <c r="K126" s="121">
        <f>K127+K128+K129+K130+K131+K132</f>
        <v>0</v>
      </c>
      <c r="L126" s="78"/>
      <c r="M126" s="78"/>
      <c r="N126" s="78"/>
      <c r="O126" s="78"/>
      <c r="P126" s="117"/>
    </row>
    <row r="127" spans="1:16" s="2" customFormat="1" ht="204" customHeight="1" hidden="1">
      <c r="A127" s="98">
        <v>1</v>
      </c>
      <c r="B127" s="43" t="s">
        <v>371</v>
      </c>
      <c r="C127" s="99" t="s">
        <v>482</v>
      </c>
      <c r="D127" s="30" t="s">
        <v>483</v>
      </c>
      <c r="E127" s="41" t="s">
        <v>484</v>
      </c>
      <c r="F127" s="108" t="s">
        <v>26</v>
      </c>
      <c r="G127" s="101">
        <v>3486</v>
      </c>
      <c r="H127" s="101">
        <v>3486</v>
      </c>
      <c r="I127" s="124"/>
      <c r="J127" s="124">
        <f aca="true" t="shared" si="7" ref="J127:J132">H127*0.1</f>
        <v>348.6</v>
      </c>
      <c r="K127" s="124"/>
      <c r="L127" s="112" t="s">
        <v>466</v>
      </c>
      <c r="M127" s="112" t="s">
        <v>485</v>
      </c>
      <c r="N127" s="112" t="s">
        <v>486</v>
      </c>
      <c r="O127" s="108" t="s">
        <v>47</v>
      </c>
      <c r="P127" s="72"/>
    </row>
    <row r="128" spans="1:16" s="2" customFormat="1" ht="273.75" customHeight="1" hidden="1">
      <c r="A128" s="98">
        <v>2</v>
      </c>
      <c r="B128" s="43" t="s">
        <v>371</v>
      </c>
      <c r="C128" s="99" t="s">
        <v>487</v>
      </c>
      <c r="D128" s="30" t="s">
        <v>488</v>
      </c>
      <c r="E128" s="41" t="s">
        <v>489</v>
      </c>
      <c r="F128" s="108" t="s">
        <v>26</v>
      </c>
      <c r="G128" s="101">
        <v>4000</v>
      </c>
      <c r="H128" s="101">
        <v>4000</v>
      </c>
      <c r="I128" s="124"/>
      <c r="J128" s="124">
        <f t="shared" si="7"/>
        <v>400</v>
      </c>
      <c r="K128" s="124"/>
      <c r="L128" s="112" t="s">
        <v>490</v>
      </c>
      <c r="M128" s="112" t="s">
        <v>491</v>
      </c>
      <c r="N128" s="112" t="s">
        <v>492</v>
      </c>
      <c r="O128" s="108" t="s">
        <v>47</v>
      </c>
      <c r="P128" s="72"/>
    </row>
    <row r="129" spans="1:16" s="2" customFormat="1" ht="219" customHeight="1" hidden="1">
      <c r="A129" s="98">
        <v>3</v>
      </c>
      <c r="B129" s="43" t="s">
        <v>371</v>
      </c>
      <c r="C129" s="99" t="s">
        <v>493</v>
      </c>
      <c r="D129" s="30" t="s">
        <v>444</v>
      </c>
      <c r="E129" s="41" t="s">
        <v>494</v>
      </c>
      <c r="F129" s="108" t="s">
        <v>26</v>
      </c>
      <c r="G129" s="101">
        <v>3500</v>
      </c>
      <c r="H129" s="101">
        <v>3500</v>
      </c>
      <c r="I129" s="124"/>
      <c r="J129" s="124">
        <f t="shared" si="7"/>
        <v>350</v>
      </c>
      <c r="K129" s="124"/>
      <c r="L129" s="112" t="s">
        <v>490</v>
      </c>
      <c r="M129" s="112" t="s">
        <v>495</v>
      </c>
      <c r="N129" s="112" t="s">
        <v>496</v>
      </c>
      <c r="O129" s="108" t="s">
        <v>47</v>
      </c>
      <c r="P129" s="72"/>
    </row>
    <row r="130" spans="1:16" s="2" customFormat="1" ht="159" customHeight="1" hidden="1">
      <c r="A130" s="98">
        <v>4</v>
      </c>
      <c r="B130" s="43" t="s">
        <v>371</v>
      </c>
      <c r="C130" s="99" t="s">
        <v>497</v>
      </c>
      <c r="D130" s="30" t="s">
        <v>498</v>
      </c>
      <c r="E130" s="41" t="s">
        <v>499</v>
      </c>
      <c r="F130" s="108" t="s">
        <v>26</v>
      </c>
      <c r="G130" s="101">
        <v>3000</v>
      </c>
      <c r="H130" s="101">
        <v>3000</v>
      </c>
      <c r="I130" s="124"/>
      <c r="J130" s="124">
        <f t="shared" si="7"/>
        <v>300</v>
      </c>
      <c r="K130" s="124"/>
      <c r="L130" s="112" t="s">
        <v>490</v>
      </c>
      <c r="M130" s="112" t="s">
        <v>500</v>
      </c>
      <c r="N130" s="112" t="s">
        <v>501</v>
      </c>
      <c r="O130" s="108" t="s">
        <v>47</v>
      </c>
      <c r="P130" s="72" t="s">
        <v>502</v>
      </c>
    </row>
    <row r="131" spans="1:16" s="2" customFormat="1" ht="292.5" customHeight="1" hidden="1">
      <c r="A131" s="98">
        <v>5</v>
      </c>
      <c r="B131" s="43" t="s">
        <v>371</v>
      </c>
      <c r="C131" s="99" t="s">
        <v>503</v>
      </c>
      <c r="D131" s="30" t="s">
        <v>504</v>
      </c>
      <c r="E131" s="41" t="s">
        <v>505</v>
      </c>
      <c r="F131" s="108" t="s">
        <v>26</v>
      </c>
      <c r="G131" s="101">
        <v>4000</v>
      </c>
      <c r="H131" s="101">
        <v>4000</v>
      </c>
      <c r="I131" s="124"/>
      <c r="J131" s="124">
        <f t="shared" si="7"/>
        <v>400</v>
      </c>
      <c r="K131" s="124"/>
      <c r="L131" s="112" t="s">
        <v>405</v>
      </c>
      <c r="M131" s="112" t="s">
        <v>506</v>
      </c>
      <c r="N131" s="75" t="s">
        <v>507</v>
      </c>
      <c r="O131" s="108" t="s">
        <v>47</v>
      </c>
      <c r="P131" s="72"/>
    </row>
    <row r="132" spans="1:16" s="2" customFormat="1" ht="201" customHeight="1" hidden="1">
      <c r="A132" s="98">
        <v>6</v>
      </c>
      <c r="B132" s="43" t="s">
        <v>371</v>
      </c>
      <c r="C132" s="99" t="s">
        <v>508</v>
      </c>
      <c r="D132" s="30" t="s">
        <v>389</v>
      </c>
      <c r="E132" s="41" t="s">
        <v>509</v>
      </c>
      <c r="F132" s="108" t="s">
        <v>26</v>
      </c>
      <c r="G132" s="101">
        <v>3800</v>
      </c>
      <c r="H132" s="101">
        <v>3800</v>
      </c>
      <c r="I132" s="124"/>
      <c r="J132" s="124">
        <f t="shared" si="7"/>
        <v>380</v>
      </c>
      <c r="K132" s="124"/>
      <c r="L132" s="112" t="s">
        <v>385</v>
      </c>
      <c r="M132" s="112" t="s">
        <v>510</v>
      </c>
      <c r="N132" s="112" t="s">
        <v>511</v>
      </c>
      <c r="O132" s="108" t="s">
        <v>47</v>
      </c>
      <c r="P132" s="72"/>
    </row>
    <row r="133" spans="1:16" s="1" customFormat="1" ht="40.5" customHeight="1" hidden="1">
      <c r="A133" s="92" t="s">
        <v>209</v>
      </c>
      <c r="B133" s="61"/>
      <c r="C133" s="93"/>
      <c r="D133" s="94"/>
      <c r="E133" s="28">
        <v>3</v>
      </c>
      <c r="F133" s="117"/>
      <c r="G133" s="116">
        <f>G134+G135+G136</f>
        <v>600.9</v>
      </c>
      <c r="H133" s="116">
        <f>H134+H135+H136</f>
        <v>600.9</v>
      </c>
      <c r="I133" s="116">
        <f>I134+I135+I136</f>
        <v>0</v>
      </c>
      <c r="J133" s="116">
        <f>J134+J135+J136</f>
        <v>0</v>
      </c>
      <c r="K133" s="116">
        <f>K134+K135+K136</f>
        <v>0</v>
      </c>
      <c r="L133" s="78"/>
      <c r="M133" s="78"/>
      <c r="N133" s="78"/>
      <c r="O133" s="78"/>
      <c r="P133" s="117"/>
    </row>
    <row r="134" spans="1:16" ht="60.75" hidden="1">
      <c r="A134" s="98">
        <v>1</v>
      </c>
      <c r="B134" s="43" t="s">
        <v>371</v>
      </c>
      <c r="C134" s="30" t="s">
        <v>512</v>
      </c>
      <c r="D134" s="30" t="s">
        <v>423</v>
      </c>
      <c r="E134" s="127" t="s">
        <v>513</v>
      </c>
      <c r="F134" s="128" t="s">
        <v>26</v>
      </c>
      <c r="G134" s="31">
        <v>50</v>
      </c>
      <c r="H134" s="31">
        <v>50</v>
      </c>
      <c r="I134" s="74"/>
      <c r="J134" s="74"/>
      <c r="K134" s="74"/>
      <c r="L134" s="72" t="s">
        <v>425</v>
      </c>
      <c r="M134" s="72" t="s">
        <v>514</v>
      </c>
      <c r="N134" s="72" t="s">
        <v>253</v>
      </c>
      <c r="O134" s="128" t="s">
        <v>47</v>
      </c>
      <c r="P134" s="72"/>
    </row>
    <row r="135" spans="1:16" ht="60.75" hidden="1">
      <c r="A135" s="98">
        <v>2</v>
      </c>
      <c r="B135" s="43" t="s">
        <v>371</v>
      </c>
      <c r="C135" s="30" t="s">
        <v>515</v>
      </c>
      <c r="D135" s="30" t="s">
        <v>423</v>
      </c>
      <c r="E135" s="127" t="s">
        <v>516</v>
      </c>
      <c r="F135" s="128" t="s">
        <v>26</v>
      </c>
      <c r="G135" s="31">
        <v>90</v>
      </c>
      <c r="H135" s="31">
        <v>90</v>
      </c>
      <c r="I135" s="74"/>
      <c r="J135" s="74"/>
      <c r="K135" s="74"/>
      <c r="L135" s="72" t="s">
        <v>425</v>
      </c>
      <c r="M135" s="74"/>
      <c r="N135" s="72" t="s">
        <v>253</v>
      </c>
      <c r="O135" s="128" t="s">
        <v>47</v>
      </c>
      <c r="P135" s="72"/>
    </row>
    <row r="136" spans="1:16" ht="60.75" hidden="1">
      <c r="A136" s="98">
        <v>3</v>
      </c>
      <c r="B136" s="43" t="s">
        <v>371</v>
      </c>
      <c r="C136" s="30" t="s">
        <v>517</v>
      </c>
      <c r="D136" s="30" t="s">
        <v>423</v>
      </c>
      <c r="E136" s="127" t="s">
        <v>518</v>
      </c>
      <c r="F136" s="128" t="s">
        <v>26</v>
      </c>
      <c r="G136" s="31">
        <v>460.9</v>
      </c>
      <c r="H136" s="31">
        <v>460.9</v>
      </c>
      <c r="I136" s="74"/>
      <c r="J136" s="74"/>
      <c r="K136" s="74"/>
      <c r="L136" s="72" t="s">
        <v>425</v>
      </c>
      <c r="M136" s="74"/>
      <c r="N136" s="72" t="s">
        <v>253</v>
      </c>
      <c r="O136" s="128" t="s">
        <v>47</v>
      </c>
      <c r="P136" s="72"/>
    </row>
    <row r="137" spans="1:16" s="1" customFormat="1" ht="40.5" customHeight="1" hidden="1">
      <c r="A137" s="92" t="s">
        <v>286</v>
      </c>
      <c r="B137" s="61"/>
      <c r="C137" s="93"/>
      <c r="D137" s="94"/>
      <c r="E137" s="28">
        <v>1</v>
      </c>
      <c r="F137" s="117"/>
      <c r="G137" s="129">
        <f>G138</f>
        <v>200</v>
      </c>
      <c r="H137" s="129">
        <f>H138</f>
        <v>200</v>
      </c>
      <c r="I137" s="129">
        <f>I138</f>
        <v>0</v>
      </c>
      <c r="J137" s="129">
        <f>J138</f>
        <v>0</v>
      </c>
      <c r="K137" s="129">
        <f>K138</f>
        <v>0</v>
      </c>
      <c r="L137" s="78"/>
      <c r="M137" s="78"/>
      <c r="N137" s="78"/>
      <c r="O137" s="78"/>
      <c r="P137" s="117"/>
    </row>
    <row r="138" spans="1:16" ht="127.5" customHeight="1" hidden="1">
      <c r="A138" s="98">
        <v>1</v>
      </c>
      <c r="B138" s="43" t="s">
        <v>371</v>
      </c>
      <c r="C138" s="30" t="s">
        <v>519</v>
      </c>
      <c r="D138" s="30" t="s">
        <v>423</v>
      </c>
      <c r="E138" s="127" t="s">
        <v>520</v>
      </c>
      <c r="F138" s="128" t="s">
        <v>26</v>
      </c>
      <c r="G138" s="130">
        <v>200</v>
      </c>
      <c r="H138" s="130">
        <v>200</v>
      </c>
      <c r="I138" s="74"/>
      <c r="J138" s="74"/>
      <c r="K138" s="74"/>
      <c r="L138" s="72" t="s">
        <v>490</v>
      </c>
      <c r="M138" s="72" t="s">
        <v>521</v>
      </c>
      <c r="N138" s="72" t="s">
        <v>253</v>
      </c>
      <c r="O138" s="128" t="s">
        <v>47</v>
      </c>
      <c r="P138" s="72" t="s">
        <v>291</v>
      </c>
    </row>
    <row r="139" spans="1:16" s="1" customFormat="1" ht="40.5" customHeight="1">
      <c r="A139" s="66" t="s">
        <v>522</v>
      </c>
      <c r="B139" s="131"/>
      <c r="C139" s="131"/>
      <c r="D139" s="131"/>
      <c r="E139" s="55">
        <f>E140+E151+E170+E173</f>
        <v>31</v>
      </c>
      <c r="F139" s="55"/>
      <c r="G139" s="55">
        <f aca="true" t="shared" si="8" ref="F139:K139">G140+G151+G170+G173</f>
        <v>25582.08</v>
      </c>
      <c r="H139" s="55">
        <f t="shared" si="8"/>
        <v>24579.71</v>
      </c>
      <c r="I139" s="55">
        <f t="shared" si="8"/>
        <v>0</v>
      </c>
      <c r="J139" s="55">
        <f t="shared" si="8"/>
        <v>2210.83</v>
      </c>
      <c r="K139" s="55">
        <f t="shared" si="8"/>
        <v>224.14000000000001</v>
      </c>
      <c r="L139" s="77"/>
      <c r="M139" s="159"/>
      <c r="N139" s="77"/>
      <c r="O139" s="77"/>
      <c r="P139" s="77"/>
    </row>
    <row r="140" spans="1:16" s="1" customFormat="1" ht="40.5" customHeight="1">
      <c r="A140" s="28" t="s">
        <v>21</v>
      </c>
      <c r="B140" s="28"/>
      <c r="C140" s="28"/>
      <c r="D140" s="28"/>
      <c r="E140" s="77">
        <v>10</v>
      </c>
      <c r="F140" s="78"/>
      <c r="G140" s="78">
        <f>SUM(G141:G150)</f>
        <v>9560</v>
      </c>
      <c r="H140" s="78">
        <f>SUM(H141:H150)</f>
        <v>9160</v>
      </c>
      <c r="I140" s="78">
        <f>SUM(I141:I150)</f>
        <v>0</v>
      </c>
      <c r="J140" s="78">
        <f>SUM(J141:J150)</f>
        <v>260</v>
      </c>
      <c r="K140" s="78">
        <f>SUM(K141:K150)</f>
        <v>0</v>
      </c>
      <c r="L140" s="78"/>
      <c r="M140" s="78"/>
      <c r="N140" s="78"/>
      <c r="O140" s="78"/>
      <c r="P140" s="78"/>
    </row>
    <row r="141" spans="1:16" ht="195.75" customHeight="1">
      <c r="A141" s="98">
        <v>1</v>
      </c>
      <c r="B141" s="43" t="s">
        <v>523</v>
      </c>
      <c r="C141" s="30" t="s">
        <v>524</v>
      </c>
      <c r="D141" s="30" t="s">
        <v>525</v>
      </c>
      <c r="E141" s="132" t="s">
        <v>526</v>
      </c>
      <c r="F141" s="128" t="s">
        <v>26</v>
      </c>
      <c r="G141" s="31">
        <v>1000</v>
      </c>
      <c r="H141" s="31">
        <v>1000</v>
      </c>
      <c r="I141" s="133">
        <v>0</v>
      </c>
      <c r="J141" s="133">
        <v>100</v>
      </c>
      <c r="K141" s="128" t="s">
        <v>527</v>
      </c>
      <c r="L141" s="30" t="s">
        <v>528</v>
      </c>
      <c r="M141" s="72" t="s">
        <v>529</v>
      </c>
      <c r="N141" s="30" t="s">
        <v>530</v>
      </c>
      <c r="O141" s="128" t="s">
        <v>47</v>
      </c>
      <c r="P141" s="74"/>
    </row>
    <row r="142" spans="1:16" ht="207.75" customHeight="1">
      <c r="A142" s="110">
        <v>2</v>
      </c>
      <c r="B142" s="50" t="s">
        <v>523</v>
      </c>
      <c r="C142" s="30" t="s">
        <v>531</v>
      </c>
      <c r="D142" s="30" t="s">
        <v>532</v>
      </c>
      <c r="E142" s="132" t="s">
        <v>533</v>
      </c>
      <c r="F142" s="100" t="s">
        <v>26</v>
      </c>
      <c r="G142" s="31">
        <v>3000</v>
      </c>
      <c r="H142" s="31">
        <v>3000</v>
      </c>
      <c r="I142" s="160">
        <v>0</v>
      </c>
      <c r="J142" s="160">
        <v>50</v>
      </c>
      <c r="K142" s="100" t="s">
        <v>527</v>
      </c>
      <c r="L142" s="30" t="s">
        <v>319</v>
      </c>
      <c r="M142" s="89" t="s">
        <v>534</v>
      </c>
      <c r="N142" s="30" t="s">
        <v>530</v>
      </c>
      <c r="O142" s="89" t="s">
        <v>47</v>
      </c>
      <c r="P142" s="76" t="s">
        <v>248</v>
      </c>
    </row>
    <row r="143" spans="1:16" ht="201.75" customHeight="1">
      <c r="A143" s="98">
        <v>3</v>
      </c>
      <c r="B143" s="43" t="s">
        <v>523</v>
      </c>
      <c r="C143" s="30" t="s">
        <v>535</v>
      </c>
      <c r="D143" s="30" t="s">
        <v>536</v>
      </c>
      <c r="E143" s="132" t="s">
        <v>537</v>
      </c>
      <c r="F143" s="128" t="s">
        <v>26</v>
      </c>
      <c r="G143" s="31">
        <v>3000</v>
      </c>
      <c r="H143" s="31">
        <v>3000</v>
      </c>
      <c r="I143" s="133">
        <v>0</v>
      </c>
      <c r="J143" s="133">
        <v>50</v>
      </c>
      <c r="K143" s="128" t="s">
        <v>527</v>
      </c>
      <c r="L143" s="30" t="s">
        <v>431</v>
      </c>
      <c r="M143" s="88" t="s">
        <v>538</v>
      </c>
      <c r="N143" s="30" t="s">
        <v>530</v>
      </c>
      <c r="O143" s="88" t="s">
        <v>47</v>
      </c>
      <c r="P143" s="72"/>
    </row>
    <row r="144" spans="1:16" ht="156.75" customHeight="1">
      <c r="A144" s="98">
        <v>4</v>
      </c>
      <c r="B144" s="43" t="s">
        <v>523</v>
      </c>
      <c r="C144" s="30" t="s">
        <v>539</v>
      </c>
      <c r="D144" s="30" t="s">
        <v>540</v>
      </c>
      <c r="E144" s="132" t="s">
        <v>541</v>
      </c>
      <c r="F144" s="128" t="s">
        <v>26</v>
      </c>
      <c r="G144" s="30">
        <v>1800</v>
      </c>
      <c r="H144" s="30">
        <v>1800</v>
      </c>
      <c r="I144" s="133">
        <v>0</v>
      </c>
      <c r="J144" s="133">
        <v>25</v>
      </c>
      <c r="K144" s="128" t="s">
        <v>527</v>
      </c>
      <c r="L144" s="30" t="s">
        <v>319</v>
      </c>
      <c r="M144" s="88" t="s">
        <v>542</v>
      </c>
      <c r="N144" s="30" t="s">
        <v>530</v>
      </c>
      <c r="O144" s="88" t="s">
        <v>47</v>
      </c>
      <c r="P144" s="74" t="s">
        <v>248</v>
      </c>
    </row>
    <row r="145" spans="1:16" ht="129" customHeight="1">
      <c r="A145" s="98">
        <v>5</v>
      </c>
      <c r="B145" s="43" t="s">
        <v>523</v>
      </c>
      <c r="C145" s="30" t="s">
        <v>543</v>
      </c>
      <c r="D145" s="30" t="s">
        <v>544</v>
      </c>
      <c r="E145" s="132" t="s">
        <v>545</v>
      </c>
      <c r="F145" s="128" t="s">
        <v>26</v>
      </c>
      <c r="G145" s="101">
        <v>80</v>
      </c>
      <c r="H145" s="101">
        <v>80</v>
      </c>
      <c r="I145" s="133">
        <v>0</v>
      </c>
      <c r="J145" s="133">
        <v>8</v>
      </c>
      <c r="K145" s="128" t="s">
        <v>527</v>
      </c>
      <c r="L145" s="30" t="s">
        <v>544</v>
      </c>
      <c r="M145" s="72" t="s">
        <v>546</v>
      </c>
      <c r="N145" s="30" t="s">
        <v>530</v>
      </c>
      <c r="O145" s="88" t="s">
        <v>47</v>
      </c>
      <c r="P145" s="74"/>
    </row>
    <row r="146" spans="1:16" ht="198.75" customHeight="1">
      <c r="A146" s="98">
        <v>6</v>
      </c>
      <c r="B146" s="43" t="s">
        <v>523</v>
      </c>
      <c r="C146" s="30" t="s">
        <v>547</v>
      </c>
      <c r="D146" s="30" t="s">
        <v>548</v>
      </c>
      <c r="E146" s="132" t="s">
        <v>549</v>
      </c>
      <c r="F146" s="128" t="s">
        <v>26</v>
      </c>
      <c r="G146" s="31">
        <v>20</v>
      </c>
      <c r="H146" s="31">
        <v>20</v>
      </c>
      <c r="I146" s="133">
        <v>0</v>
      </c>
      <c r="J146" s="133">
        <v>2</v>
      </c>
      <c r="K146" s="128" t="s">
        <v>527</v>
      </c>
      <c r="L146" s="30" t="s">
        <v>550</v>
      </c>
      <c r="M146" s="72" t="s">
        <v>551</v>
      </c>
      <c r="N146" s="30" t="s">
        <v>530</v>
      </c>
      <c r="O146" s="128" t="s">
        <v>47</v>
      </c>
      <c r="P146" s="72" t="s">
        <v>143</v>
      </c>
    </row>
    <row r="147" spans="1:16" ht="256.5" customHeight="1">
      <c r="A147" s="98">
        <v>7</v>
      </c>
      <c r="B147" s="43" t="s">
        <v>523</v>
      </c>
      <c r="C147" s="30" t="s">
        <v>552</v>
      </c>
      <c r="D147" s="30" t="s">
        <v>553</v>
      </c>
      <c r="E147" s="132" t="s">
        <v>554</v>
      </c>
      <c r="F147" s="128" t="s">
        <v>26</v>
      </c>
      <c r="G147" s="31">
        <v>100</v>
      </c>
      <c r="H147" s="31">
        <v>100</v>
      </c>
      <c r="I147" s="133">
        <v>0</v>
      </c>
      <c r="J147" s="133">
        <v>5</v>
      </c>
      <c r="K147" s="128" t="s">
        <v>527</v>
      </c>
      <c r="L147" s="30" t="s">
        <v>550</v>
      </c>
      <c r="M147" s="72" t="s">
        <v>555</v>
      </c>
      <c r="N147" s="30" t="s">
        <v>530</v>
      </c>
      <c r="O147" s="128" t="s">
        <v>47</v>
      </c>
      <c r="P147" s="72" t="s">
        <v>143</v>
      </c>
    </row>
    <row r="148" spans="1:16" ht="222.75" customHeight="1">
      <c r="A148" s="98">
        <v>8</v>
      </c>
      <c r="B148" s="43" t="s">
        <v>523</v>
      </c>
      <c r="C148" s="30" t="s">
        <v>556</v>
      </c>
      <c r="D148" s="30" t="s">
        <v>557</v>
      </c>
      <c r="E148" s="132" t="s">
        <v>558</v>
      </c>
      <c r="F148" s="128" t="s">
        <v>26</v>
      </c>
      <c r="G148" s="31">
        <v>60</v>
      </c>
      <c r="H148" s="31">
        <v>60</v>
      </c>
      <c r="I148" s="133">
        <v>0</v>
      </c>
      <c r="J148" s="133">
        <v>5</v>
      </c>
      <c r="K148" s="128" t="s">
        <v>527</v>
      </c>
      <c r="L148" s="30" t="s">
        <v>550</v>
      </c>
      <c r="M148" s="72" t="s">
        <v>559</v>
      </c>
      <c r="N148" s="30" t="s">
        <v>530</v>
      </c>
      <c r="O148" s="128" t="s">
        <v>47</v>
      </c>
      <c r="P148" s="72" t="s">
        <v>143</v>
      </c>
    </row>
    <row r="149" spans="1:16" ht="182.25">
      <c r="A149" s="98">
        <v>9</v>
      </c>
      <c r="B149" s="43" t="s">
        <v>523</v>
      </c>
      <c r="C149" s="30" t="s">
        <v>560</v>
      </c>
      <c r="D149" s="30" t="s">
        <v>561</v>
      </c>
      <c r="E149" s="132" t="s">
        <v>562</v>
      </c>
      <c r="F149" s="128" t="s">
        <v>26</v>
      </c>
      <c r="G149" s="31">
        <v>100</v>
      </c>
      <c r="H149" s="31">
        <v>100</v>
      </c>
      <c r="I149" s="133">
        <v>0</v>
      </c>
      <c r="J149" s="133">
        <v>5</v>
      </c>
      <c r="K149" s="128" t="s">
        <v>527</v>
      </c>
      <c r="L149" s="30" t="s">
        <v>550</v>
      </c>
      <c r="M149" s="72" t="s">
        <v>563</v>
      </c>
      <c r="N149" s="30" t="s">
        <v>530</v>
      </c>
      <c r="O149" s="128" t="s">
        <v>47</v>
      </c>
      <c r="P149" s="72"/>
    </row>
    <row r="150" spans="1:16" ht="279" customHeight="1">
      <c r="A150" s="98">
        <v>10</v>
      </c>
      <c r="B150" s="43" t="s">
        <v>523</v>
      </c>
      <c r="C150" s="30" t="s">
        <v>564</v>
      </c>
      <c r="D150" s="30" t="s">
        <v>561</v>
      </c>
      <c r="E150" s="132" t="s">
        <v>565</v>
      </c>
      <c r="F150" s="128" t="s">
        <v>26</v>
      </c>
      <c r="G150" s="31">
        <v>400</v>
      </c>
      <c r="H150" s="31">
        <v>0</v>
      </c>
      <c r="I150" s="133">
        <v>0</v>
      </c>
      <c r="J150" s="30">
        <v>10</v>
      </c>
      <c r="K150" s="128" t="s">
        <v>527</v>
      </c>
      <c r="L150" s="30" t="s">
        <v>550</v>
      </c>
      <c r="M150" s="72" t="s">
        <v>566</v>
      </c>
      <c r="N150" s="30" t="s">
        <v>530</v>
      </c>
      <c r="O150" s="128" t="s">
        <v>47</v>
      </c>
      <c r="P150" s="72" t="s">
        <v>567</v>
      </c>
    </row>
    <row r="151" spans="1:16" s="1" customFormat="1" ht="40.5" customHeight="1">
      <c r="A151" s="28" t="s">
        <v>48</v>
      </c>
      <c r="B151" s="28"/>
      <c r="C151" s="28"/>
      <c r="D151" s="28"/>
      <c r="E151" s="77">
        <v>18</v>
      </c>
      <c r="F151" s="78"/>
      <c r="G151" s="78">
        <f>SUM(G152:G169)</f>
        <v>10002.08</v>
      </c>
      <c r="H151" s="78">
        <f>SUM(H152:H169)</f>
        <v>9399.71</v>
      </c>
      <c r="I151" s="78">
        <f>SUM(I152:I169)</f>
        <v>0</v>
      </c>
      <c r="J151" s="78">
        <f>SUM(J152:J169)</f>
        <v>1550.8300000000002</v>
      </c>
      <c r="K151" s="78">
        <f>SUM(K152:K169)</f>
        <v>224.14000000000001</v>
      </c>
      <c r="L151" s="116"/>
      <c r="M151" s="78"/>
      <c r="N151" s="28"/>
      <c r="O151" s="78"/>
      <c r="P151" s="78"/>
    </row>
    <row r="152" spans="1:16" ht="331.5" customHeight="1">
      <c r="A152" s="98">
        <v>1</v>
      </c>
      <c r="B152" s="43" t="s">
        <v>523</v>
      </c>
      <c r="C152" s="30" t="s">
        <v>568</v>
      </c>
      <c r="D152" s="30" t="s">
        <v>569</v>
      </c>
      <c r="E152" s="132" t="s">
        <v>570</v>
      </c>
      <c r="F152" s="128" t="s">
        <v>26</v>
      </c>
      <c r="G152" s="31">
        <v>1500</v>
      </c>
      <c r="H152" s="133">
        <v>1500</v>
      </c>
      <c r="I152" s="133">
        <v>0</v>
      </c>
      <c r="J152" s="133">
        <v>150</v>
      </c>
      <c r="K152" s="128" t="s">
        <v>527</v>
      </c>
      <c r="L152" s="30" t="s">
        <v>571</v>
      </c>
      <c r="M152" s="127" t="s">
        <v>572</v>
      </c>
      <c r="N152" s="161" t="s">
        <v>573</v>
      </c>
      <c r="O152" s="128" t="s">
        <v>47</v>
      </c>
      <c r="P152" s="74"/>
    </row>
    <row r="153" spans="1:16" ht="216" customHeight="1">
      <c r="A153" s="98">
        <v>2</v>
      </c>
      <c r="B153" s="43" t="s">
        <v>523</v>
      </c>
      <c r="C153" s="30" t="s">
        <v>574</v>
      </c>
      <c r="D153" s="30" t="s">
        <v>575</v>
      </c>
      <c r="E153" s="132" t="s">
        <v>576</v>
      </c>
      <c r="F153" s="128" t="s">
        <v>26</v>
      </c>
      <c r="G153" s="31">
        <v>1000</v>
      </c>
      <c r="H153" s="133">
        <v>1000</v>
      </c>
      <c r="I153" s="133">
        <v>0</v>
      </c>
      <c r="J153" s="133">
        <v>100</v>
      </c>
      <c r="K153" s="128" t="s">
        <v>527</v>
      </c>
      <c r="L153" s="30" t="s">
        <v>571</v>
      </c>
      <c r="M153" s="30" t="s">
        <v>577</v>
      </c>
      <c r="N153" s="162" t="s">
        <v>573</v>
      </c>
      <c r="O153" s="128" t="s">
        <v>47</v>
      </c>
      <c r="P153" s="74"/>
    </row>
    <row r="154" spans="1:16" ht="408.75" customHeight="1">
      <c r="A154" s="98">
        <v>3</v>
      </c>
      <c r="B154" s="134" t="s">
        <v>523</v>
      </c>
      <c r="C154" s="135" t="s">
        <v>578</v>
      </c>
      <c r="D154" s="135" t="s">
        <v>579</v>
      </c>
      <c r="E154" s="136" t="s">
        <v>580</v>
      </c>
      <c r="F154" s="137" t="s">
        <v>26</v>
      </c>
      <c r="G154" s="138">
        <v>1797</v>
      </c>
      <c r="H154" s="137">
        <v>1797</v>
      </c>
      <c r="I154" s="137">
        <v>0</v>
      </c>
      <c r="J154" s="137">
        <v>179</v>
      </c>
      <c r="K154" s="137" t="s">
        <v>527</v>
      </c>
      <c r="L154" s="135" t="s">
        <v>581</v>
      </c>
      <c r="M154" s="163" t="s">
        <v>582</v>
      </c>
      <c r="N154" s="164" t="s">
        <v>573</v>
      </c>
      <c r="O154" s="128" t="s">
        <v>47</v>
      </c>
      <c r="P154" s="74"/>
    </row>
    <row r="155" spans="1:16" ht="408.75" customHeight="1">
      <c r="A155" s="98">
        <v>4</v>
      </c>
      <c r="B155" s="43" t="s">
        <v>523</v>
      </c>
      <c r="C155" s="30" t="s">
        <v>583</v>
      </c>
      <c r="D155" s="30" t="s">
        <v>584</v>
      </c>
      <c r="E155" s="139" t="s">
        <v>585</v>
      </c>
      <c r="F155" s="128" t="s">
        <v>26</v>
      </c>
      <c r="G155" s="31">
        <v>760.65</v>
      </c>
      <c r="H155" s="133">
        <v>760.65</v>
      </c>
      <c r="I155" s="133">
        <v>0</v>
      </c>
      <c r="J155" s="133">
        <v>76</v>
      </c>
      <c r="K155" s="128" t="s">
        <v>527</v>
      </c>
      <c r="L155" s="30" t="s">
        <v>581</v>
      </c>
      <c r="M155" s="72" t="s">
        <v>586</v>
      </c>
      <c r="N155" s="162" t="s">
        <v>573</v>
      </c>
      <c r="O155" s="128" t="s">
        <v>47</v>
      </c>
      <c r="P155" s="74"/>
    </row>
    <row r="156" spans="1:16" ht="178.5" customHeight="1">
      <c r="A156" s="98">
        <v>5</v>
      </c>
      <c r="B156" s="43" t="s">
        <v>523</v>
      </c>
      <c r="C156" s="30" t="s">
        <v>587</v>
      </c>
      <c r="D156" s="30" t="s">
        <v>588</v>
      </c>
      <c r="E156" s="132" t="s">
        <v>589</v>
      </c>
      <c r="F156" s="128" t="s">
        <v>26</v>
      </c>
      <c r="G156" s="31">
        <v>399.48</v>
      </c>
      <c r="H156" s="133">
        <v>399.48</v>
      </c>
      <c r="I156" s="133">
        <v>0</v>
      </c>
      <c r="J156" s="133">
        <v>140</v>
      </c>
      <c r="K156" s="128" t="s">
        <v>527</v>
      </c>
      <c r="L156" s="30" t="s">
        <v>590</v>
      </c>
      <c r="M156" s="72" t="s">
        <v>591</v>
      </c>
      <c r="N156" s="30" t="s">
        <v>53</v>
      </c>
      <c r="O156" s="128" t="s">
        <v>47</v>
      </c>
      <c r="P156" s="72" t="s">
        <v>592</v>
      </c>
    </row>
    <row r="157" spans="1:16" ht="196.5" customHeight="1">
      <c r="A157" s="98">
        <v>6</v>
      </c>
      <c r="B157" s="43" t="s">
        <v>523</v>
      </c>
      <c r="C157" s="30" t="s">
        <v>593</v>
      </c>
      <c r="D157" s="30" t="s">
        <v>594</v>
      </c>
      <c r="E157" s="132" t="s">
        <v>595</v>
      </c>
      <c r="F157" s="128" t="s">
        <v>26</v>
      </c>
      <c r="G157" s="31">
        <v>380.53</v>
      </c>
      <c r="H157" s="133">
        <v>380.53</v>
      </c>
      <c r="I157" s="133">
        <v>0</v>
      </c>
      <c r="J157" s="133">
        <v>96</v>
      </c>
      <c r="K157" s="128" t="s">
        <v>527</v>
      </c>
      <c r="L157" s="30" t="s">
        <v>590</v>
      </c>
      <c r="M157" s="165" t="s">
        <v>591</v>
      </c>
      <c r="N157" s="30" t="s">
        <v>53</v>
      </c>
      <c r="O157" s="128" t="s">
        <v>47</v>
      </c>
      <c r="P157" s="72" t="s">
        <v>176</v>
      </c>
    </row>
    <row r="158" spans="1:16" ht="213.75" customHeight="1">
      <c r="A158" s="98">
        <v>7</v>
      </c>
      <c r="B158" s="43" t="s">
        <v>523</v>
      </c>
      <c r="C158" s="30" t="s">
        <v>596</v>
      </c>
      <c r="D158" s="30" t="s">
        <v>597</v>
      </c>
      <c r="E158" s="132" t="s">
        <v>598</v>
      </c>
      <c r="F158" s="128" t="s">
        <v>26</v>
      </c>
      <c r="G158" s="31">
        <v>377.39</v>
      </c>
      <c r="H158" s="31">
        <v>318.12</v>
      </c>
      <c r="I158" s="31">
        <v>0</v>
      </c>
      <c r="J158" s="31">
        <v>80.63</v>
      </c>
      <c r="K158" s="133">
        <v>59.27</v>
      </c>
      <c r="L158" s="30" t="s">
        <v>599</v>
      </c>
      <c r="M158" s="88" t="s">
        <v>600</v>
      </c>
      <c r="N158" s="30" t="s">
        <v>53</v>
      </c>
      <c r="O158" s="128" t="s">
        <v>47</v>
      </c>
      <c r="P158" s="72" t="s">
        <v>176</v>
      </c>
    </row>
    <row r="159" spans="1:16" ht="244.5" customHeight="1">
      <c r="A159" s="98">
        <v>8</v>
      </c>
      <c r="B159" s="43" t="s">
        <v>523</v>
      </c>
      <c r="C159" s="30" t="s">
        <v>601</v>
      </c>
      <c r="D159" s="30" t="s">
        <v>602</v>
      </c>
      <c r="E159" s="132" t="s">
        <v>603</v>
      </c>
      <c r="F159" s="128" t="s">
        <v>26</v>
      </c>
      <c r="G159" s="31">
        <v>165.34</v>
      </c>
      <c r="H159" s="31">
        <v>136.58</v>
      </c>
      <c r="I159" s="31">
        <v>0</v>
      </c>
      <c r="J159" s="31">
        <v>28.76</v>
      </c>
      <c r="K159" s="133">
        <v>33.62</v>
      </c>
      <c r="L159" s="30" t="s">
        <v>599</v>
      </c>
      <c r="M159" s="88" t="s">
        <v>604</v>
      </c>
      <c r="N159" s="30" t="s">
        <v>53</v>
      </c>
      <c r="O159" s="128" t="s">
        <v>47</v>
      </c>
      <c r="P159" s="72" t="s">
        <v>176</v>
      </c>
    </row>
    <row r="160" spans="1:16" ht="264.75" customHeight="1">
      <c r="A160" s="98">
        <v>9</v>
      </c>
      <c r="B160" s="43" t="s">
        <v>523</v>
      </c>
      <c r="C160" s="30" t="s">
        <v>605</v>
      </c>
      <c r="D160" s="30" t="s">
        <v>606</v>
      </c>
      <c r="E160" s="132" t="s">
        <v>607</v>
      </c>
      <c r="F160" s="128" t="s">
        <v>26</v>
      </c>
      <c r="G160" s="31">
        <v>329.74</v>
      </c>
      <c r="H160" s="31">
        <v>329.74</v>
      </c>
      <c r="I160" s="133">
        <v>0</v>
      </c>
      <c r="J160" s="133">
        <v>55</v>
      </c>
      <c r="K160" s="128" t="s">
        <v>527</v>
      </c>
      <c r="L160" s="30" t="s">
        <v>608</v>
      </c>
      <c r="M160" s="72" t="s">
        <v>609</v>
      </c>
      <c r="N160" s="30" t="s">
        <v>53</v>
      </c>
      <c r="O160" s="128" t="s">
        <v>47</v>
      </c>
      <c r="P160" s="72" t="s">
        <v>176</v>
      </c>
    </row>
    <row r="161" spans="1:16" ht="357" customHeight="1">
      <c r="A161" s="98">
        <v>10</v>
      </c>
      <c r="B161" s="43" t="s">
        <v>523</v>
      </c>
      <c r="C161" s="30" t="s">
        <v>610</v>
      </c>
      <c r="D161" s="30" t="s">
        <v>606</v>
      </c>
      <c r="E161" s="132" t="s">
        <v>611</v>
      </c>
      <c r="F161" s="128" t="s">
        <v>26</v>
      </c>
      <c r="G161" s="31">
        <v>315.44</v>
      </c>
      <c r="H161" s="31">
        <v>315.44</v>
      </c>
      <c r="I161" s="133">
        <v>0</v>
      </c>
      <c r="J161" s="133">
        <v>49.6</v>
      </c>
      <c r="K161" s="128" t="s">
        <v>527</v>
      </c>
      <c r="L161" s="30" t="s">
        <v>608</v>
      </c>
      <c r="M161" s="72" t="s">
        <v>612</v>
      </c>
      <c r="N161" s="30" t="s">
        <v>53</v>
      </c>
      <c r="O161" s="128" t="s">
        <v>47</v>
      </c>
      <c r="P161" s="72" t="s">
        <v>176</v>
      </c>
    </row>
    <row r="162" spans="1:16" ht="285" customHeight="1">
      <c r="A162" s="98">
        <v>11</v>
      </c>
      <c r="B162" s="43" t="s">
        <v>523</v>
      </c>
      <c r="C162" s="30" t="s">
        <v>613</v>
      </c>
      <c r="D162" s="30" t="s">
        <v>614</v>
      </c>
      <c r="E162" s="132" t="s">
        <v>615</v>
      </c>
      <c r="F162" s="128" t="s">
        <v>26</v>
      </c>
      <c r="G162" s="31">
        <v>392.86</v>
      </c>
      <c r="H162" s="31">
        <v>392.86</v>
      </c>
      <c r="I162" s="133">
        <v>0</v>
      </c>
      <c r="J162" s="133">
        <v>86.37</v>
      </c>
      <c r="K162" s="128" t="s">
        <v>527</v>
      </c>
      <c r="L162" s="166" t="s">
        <v>616</v>
      </c>
      <c r="M162" s="72" t="s">
        <v>617</v>
      </c>
      <c r="N162" s="30" t="s">
        <v>618</v>
      </c>
      <c r="O162" s="128" t="s">
        <v>47</v>
      </c>
      <c r="P162" s="72" t="s">
        <v>176</v>
      </c>
    </row>
    <row r="163" spans="1:16" ht="234" customHeight="1">
      <c r="A163" s="98">
        <v>12</v>
      </c>
      <c r="B163" s="43" t="s">
        <v>523</v>
      </c>
      <c r="C163" s="30" t="s">
        <v>619</v>
      </c>
      <c r="D163" s="30" t="s">
        <v>620</v>
      </c>
      <c r="E163" s="132" t="s">
        <v>621</v>
      </c>
      <c r="F163" s="128" t="s">
        <v>26</v>
      </c>
      <c r="G163" s="31">
        <v>375.43</v>
      </c>
      <c r="H163" s="133">
        <v>375.43</v>
      </c>
      <c r="I163" s="133">
        <v>0</v>
      </c>
      <c r="J163" s="133">
        <v>93.32</v>
      </c>
      <c r="K163" s="128" t="s">
        <v>527</v>
      </c>
      <c r="L163" s="30" t="s">
        <v>622</v>
      </c>
      <c r="M163" s="72" t="s">
        <v>623</v>
      </c>
      <c r="N163" s="30" t="s">
        <v>53</v>
      </c>
      <c r="O163" s="128" t="s">
        <v>47</v>
      </c>
      <c r="P163" s="72" t="s">
        <v>176</v>
      </c>
    </row>
    <row r="164" spans="1:16" ht="211.5" customHeight="1">
      <c r="A164" s="98">
        <v>13</v>
      </c>
      <c r="B164" s="43" t="s">
        <v>523</v>
      </c>
      <c r="C164" s="30" t="s">
        <v>624</v>
      </c>
      <c r="D164" s="30" t="s">
        <v>620</v>
      </c>
      <c r="E164" s="132" t="s">
        <v>625</v>
      </c>
      <c r="F164" s="128" t="s">
        <v>26</v>
      </c>
      <c r="G164" s="31">
        <v>383.09</v>
      </c>
      <c r="H164" s="128" t="s">
        <v>626</v>
      </c>
      <c r="I164" s="133">
        <v>0</v>
      </c>
      <c r="J164" s="133">
        <v>93.32</v>
      </c>
      <c r="K164" s="128" t="s">
        <v>527</v>
      </c>
      <c r="L164" s="30" t="s">
        <v>622</v>
      </c>
      <c r="M164" s="72" t="s">
        <v>623</v>
      </c>
      <c r="N164" s="30" t="s">
        <v>53</v>
      </c>
      <c r="O164" s="128" t="s">
        <v>47</v>
      </c>
      <c r="P164" s="72" t="s">
        <v>176</v>
      </c>
    </row>
    <row r="165" spans="1:16" ht="252" customHeight="1">
      <c r="A165" s="98">
        <v>14</v>
      </c>
      <c r="B165" s="43" t="s">
        <v>523</v>
      </c>
      <c r="C165" s="30" t="s">
        <v>627</v>
      </c>
      <c r="D165" s="30" t="s">
        <v>628</v>
      </c>
      <c r="E165" s="132" t="s">
        <v>629</v>
      </c>
      <c r="F165" s="128" t="s">
        <v>26</v>
      </c>
      <c r="G165" s="31">
        <v>390.42</v>
      </c>
      <c r="H165" s="133">
        <v>390.42</v>
      </c>
      <c r="I165" s="133">
        <v>0</v>
      </c>
      <c r="J165" s="133">
        <v>39</v>
      </c>
      <c r="K165" s="128" t="s">
        <v>527</v>
      </c>
      <c r="L165" s="30" t="s">
        <v>528</v>
      </c>
      <c r="M165" s="72" t="s">
        <v>623</v>
      </c>
      <c r="N165" s="30" t="s">
        <v>53</v>
      </c>
      <c r="O165" s="128" t="s">
        <v>47</v>
      </c>
      <c r="P165" s="72" t="s">
        <v>176</v>
      </c>
    </row>
    <row r="166" spans="1:16" ht="261.75" customHeight="1">
      <c r="A166" s="98">
        <v>15</v>
      </c>
      <c r="B166" s="43" t="s">
        <v>523</v>
      </c>
      <c r="C166" s="30" t="s">
        <v>630</v>
      </c>
      <c r="D166" s="30" t="s">
        <v>631</v>
      </c>
      <c r="E166" s="132" t="s">
        <v>632</v>
      </c>
      <c r="F166" s="128" t="s">
        <v>26</v>
      </c>
      <c r="G166" s="31">
        <v>343.68</v>
      </c>
      <c r="H166" s="133">
        <v>343.68</v>
      </c>
      <c r="I166" s="133">
        <v>0</v>
      </c>
      <c r="J166" s="133">
        <v>34</v>
      </c>
      <c r="K166" s="128" t="s">
        <v>527</v>
      </c>
      <c r="L166" s="30" t="s">
        <v>528</v>
      </c>
      <c r="M166" s="72" t="s">
        <v>623</v>
      </c>
      <c r="N166" s="30" t="s">
        <v>53</v>
      </c>
      <c r="O166" s="128" t="s">
        <v>47</v>
      </c>
      <c r="P166" s="72" t="s">
        <v>176</v>
      </c>
    </row>
    <row r="167" spans="1:16" ht="207.75" customHeight="1">
      <c r="A167" s="98">
        <v>16</v>
      </c>
      <c r="B167" s="43" t="s">
        <v>523</v>
      </c>
      <c r="C167" s="30" t="s">
        <v>633</v>
      </c>
      <c r="D167" s="30" t="s">
        <v>634</v>
      </c>
      <c r="E167" s="132" t="s">
        <v>635</v>
      </c>
      <c r="F167" s="128" t="s">
        <v>26</v>
      </c>
      <c r="G167" s="31">
        <v>369.57</v>
      </c>
      <c r="H167" s="31">
        <v>301.35</v>
      </c>
      <c r="I167" s="31">
        <v>0</v>
      </c>
      <c r="J167" s="31">
        <v>77.07</v>
      </c>
      <c r="K167" s="133">
        <v>68.22</v>
      </c>
      <c r="L167" s="30" t="s">
        <v>599</v>
      </c>
      <c r="M167" s="88" t="s">
        <v>636</v>
      </c>
      <c r="N167" s="30" t="s">
        <v>53</v>
      </c>
      <c r="O167" s="128" t="s">
        <v>47</v>
      </c>
      <c r="P167" s="72" t="s">
        <v>176</v>
      </c>
    </row>
    <row r="168" spans="1:16" ht="217.5" customHeight="1">
      <c r="A168" s="98">
        <v>17</v>
      </c>
      <c r="B168" s="43" t="s">
        <v>523</v>
      </c>
      <c r="C168" s="30" t="s">
        <v>637</v>
      </c>
      <c r="D168" s="30" t="s">
        <v>634</v>
      </c>
      <c r="E168" s="132" t="s">
        <v>638</v>
      </c>
      <c r="F168" s="128" t="s">
        <v>26</v>
      </c>
      <c r="G168" s="31">
        <v>381.19</v>
      </c>
      <c r="H168" s="31">
        <v>318.16</v>
      </c>
      <c r="I168" s="31">
        <v>0</v>
      </c>
      <c r="J168" s="31">
        <v>86.87</v>
      </c>
      <c r="K168" s="133">
        <v>63.03</v>
      </c>
      <c r="L168" s="30" t="s">
        <v>599</v>
      </c>
      <c r="M168" s="88" t="s">
        <v>639</v>
      </c>
      <c r="N168" s="30" t="s">
        <v>53</v>
      </c>
      <c r="O168" s="128" t="s">
        <v>47</v>
      </c>
      <c r="P168" s="72" t="s">
        <v>176</v>
      </c>
    </row>
    <row r="169" spans="1:16" ht="258.75" customHeight="1">
      <c r="A169" s="98">
        <v>18</v>
      </c>
      <c r="B169" s="43" t="s">
        <v>523</v>
      </c>
      <c r="C169" s="30" t="s">
        <v>640</v>
      </c>
      <c r="D169" s="30" t="s">
        <v>641</v>
      </c>
      <c r="E169" s="132" t="s">
        <v>642</v>
      </c>
      <c r="F169" s="128" t="s">
        <v>26</v>
      </c>
      <c r="G169" s="31">
        <v>340.27</v>
      </c>
      <c r="H169" s="133">
        <v>340.27</v>
      </c>
      <c r="I169" s="133">
        <v>0</v>
      </c>
      <c r="J169" s="133">
        <v>85.89</v>
      </c>
      <c r="K169" s="133">
        <v>0</v>
      </c>
      <c r="L169" s="30" t="s">
        <v>550</v>
      </c>
      <c r="M169" s="72" t="s">
        <v>623</v>
      </c>
      <c r="N169" s="30" t="s">
        <v>53</v>
      </c>
      <c r="O169" s="128" t="s">
        <v>47</v>
      </c>
      <c r="P169" s="72" t="s">
        <v>176</v>
      </c>
    </row>
    <row r="170" spans="1:16" s="1" customFormat="1" ht="40.5" customHeight="1">
      <c r="A170" s="60" t="s">
        <v>201</v>
      </c>
      <c r="B170" s="61"/>
      <c r="C170" s="61"/>
      <c r="D170" s="62"/>
      <c r="E170" s="77">
        <v>2</v>
      </c>
      <c r="F170" s="78"/>
      <c r="G170" s="140">
        <f>G171+G172</f>
        <v>5900</v>
      </c>
      <c r="H170" s="140">
        <f>H171+H172</f>
        <v>5900</v>
      </c>
      <c r="I170" s="140">
        <f>I171+I172</f>
        <v>0</v>
      </c>
      <c r="J170" s="140">
        <f>J171+J172</f>
        <v>400</v>
      </c>
      <c r="K170" s="140">
        <f>K171+K172</f>
        <v>0</v>
      </c>
      <c r="L170" s="28"/>
      <c r="M170" s="78"/>
      <c r="N170" s="28"/>
      <c r="O170" s="78"/>
      <c r="P170" s="78"/>
    </row>
    <row r="171" spans="1:16" ht="373.5" customHeight="1">
      <c r="A171" s="98">
        <v>1</v>
      </c>
      <c r="B171" s="43" t="s">
        <v>523</v>
      </c>
      <c r="C171" s="30" t="s">
        <v>643</v>
      </c>
      <c r="D171" s="30" t="s">
        <v>644</v>
      </c>
      <c r="E171" s="132" t="s">
        <v>645</v>
      </c>
      <c r="F171" s="128" t="s">
        <v>26</v>
      </c>
      <c r="G171" s="31">
        <v>2900</v>
      </c>
      <c r="H171" s="133">
        <v>2900</v>
      </c>
      <c r="I171" s="133">
        <v>0</v>
      </c>
      <c r="J171" s="133">
        <v>200</v>
      </c>
      <c r="K171" s="133">
        <v>0</v>
      </c>
      <c r="L171" s="30" t="s">
        <v>217</v>
      </c>
      <c r="M171" s="72" t="s">
        <v>646</v>
      </c>
      <c r="N171" s="30" t="s">
        <v>647</v>
      </c>
      <c r="O171" s="128" t="s">
        <v>47</v>
      </c>
      <c r="P171" s="72" t="s">
        <v>502</v>
      </c>
    </row>
    <row r="172" spans="1:16" ht="150">
      <c r="A172" s="98">
        <v>2</v>
      </c>
      <c r="B172" s="44" t="s">
        <v>523</v>
      </c>
      <c r="C172" s="30" t="s">
        <v>648</v>
      </c>
      <c r="D172" s="30" t="s">
        <v>649</v>
      </c>
      <c r="E172" s="132" t="s">
        <v>650</v>
      </c>
      <c r="F172" s="128" t="s">
        <v>26</v>
      </c>
      <c r="G172" s="31">
        <v>3000</v>
      </c>
      <c r="H172" s="133">
        <v>3000</v>
      </c>
      <c r="I172" s="133">
        <v>0</v>
      </c>
      <c r="J172" s="133">
        <v>200</v>
      </c>
      <c r="K172" s="133">
        <v>0</v>
      </c>
      <c r="L172" s="30" t="s">
        <v>217</v>
      </c>
      <c r="M172" s="72" t="s">
        <v>651</v>
      </c>
      <c r="N172" s="30" t="s">
        <v>647</v>
      </c>
      <c r="O172" s="128" t="s">
        <v>47</v>
      </c>
      <c r="P172" s="72"/>
    </row>
    <row r="173" spans="1:16" s="1" customFormat="1" ht="40.5" customHeight="1">
      <c r="A173" s="26" t="s">
        <v>286</v>
      </c>
      <c r="B173" s="27"/>
      <c r="C173" s="27"/>
      <c r="D173" s="27"/>
      <c r="E173" s="27">
        <v>1</v>
      </c>
      <c r="F173" s="27"/>
      <c r="G173" s="27">
        <f>G174</f>
        <v>120</v>
      </c>
      <c r="H173" s="27">
        <f>H174</f>
        <v>120</v>
      </c>
      <c r="I173" s="27">
        <f>I174</f>
        <v>0</v>
      </c>
      <c r="J173" s="27">
        <f>J174</f>
        <v>0</v>
      </c>
      <c r="K173" s="27">
        <v>0</v>
      </c>
      <c r="L173" s="27"/>
      <c r="M173" s="87"/>
      <c r="N173" s="27"/>
      <c r="O173" s="27"/>
      <c r="P173" s="27"/>
    </row>
    <row r="174" spans="1:16" ht="138.75" customHeight="1">
      <c r="A174" s="98">
        <v>1</v>
      </c>
      <c r="B174" s="44" t="s">
        <v>523</v>
      </c>
      <c r="C174" s="30" t="s">
        <v>652</v>
      </c>
      <c r="D174" s="30" t="s">
        <v>653</v>
      </c>
      <c r="E174" s="141" t="s">
        <v>654</v>
      </c>
      <c r="F174" s="128" t="s">
        <v>26</v>
      </c>
      <c r="G174" s="142">
        <v>120</v>
      </c>
      <c r="H174" s="142">
        <v>120</v>
      </c>
      <c r="I174" s="133">
        <v>0</v>
      </c>
      <c r="J174" s="133">
        <v>0</v>
      </c>
      <c r="K174" s="128" t="s">
        <v>527</v>
      </c>
      <c r="L174" s="30" t="s">
        <v>653</v>
      </c>
      <c r="M174" s="72" t="s">
        <v>655</v>
      </c>
      <c r="N174" s="30" t="s">
        <v>656</v>
      </c>
      <c r="O174" s="128" t="s">
        <v>47</v>
      </c>
      <c r="P174" s="167" t="s">
        <v>291</v>
      </c>
    </row>
    <row r="175" spans="1:16" s="1" customFormat="1" ht="40.5" customHeight="1" hidden="1">
      <c r="A175" s="28" t="s">
        <v>657</v>
      </c>
      <c r="B175" s="28"/>
      <c r="C175" s="28"/>
      <c r="D175" s="28"/>
      <c r="E175" s="28">
        <f aca="true" t="shared" si="9" ref="E175:K175">E176+E190+E206+E209+E214+E216</f>
        <v>36</v>
      </c>
      <c r="F175" s="28"/>
      <c r="G175" s="28">
        <f t="shared" si="9"/>
        <v>35941.22</v>
      </c>
      <c r="H175" s="28">
        <f t="shared" si="9"/>
        <v>35941.22</v>
      </c>
      <c r="I175" s="28">
        <f t="shared" si="9"/>
        <v>0</v>
      </c>
      <c r="J175" s="28">
        <f t="shared" si="9"/>
        <v>4844.5046999999995</v>
      </c>
      <c r="K175" s="28">
        <f t="shared" si="9"/>
        <v>0</v>
      </c>
      <c r="L175" s="28"/>
      <c r="M175" s="28"/>
      <c r="N175" s="28"/>
      <c r="O175" s="28"/>
      <c r="P175" s="28"/>
    </row>
    <row r="176" spans="1:16" s="1" customFormat="1" ht="40.5" customHeight="1" hidden="1">
      <c r="A176" s="28" t="s">
        <v>21</v>
      </c>
      <c r="B176" s="28"/>
      <c r="C176" s="28"/>
      <c r="D176" s="28"/>
      <c r="E176" s="28">
        <v>13</v>
      </c>
      <c r="F176" s="28"/>
      <c r="G176" s="28">
        <f aca="true" t="shared" si="10" ref="G176:K176">SUM(G177:G189)</f>
        <v>8481.46</v>
      </c>
      <c r="H176" s="28">
        <f t="shared" si="10"/>
        <v>8481.46</v>
      </c>
      <c r="I176" s="28">
        <f t="shared" si="10"/>
        <v>0</v>
      </c>
      <c r="J176" s="28">
        <f t="shared" si="10"/>
        <v>1144.9970999999998</v>
      </c>
      <c r="K176" s="28">
        <f t="shared" si="10"/>
        <v>0</v>
      </c>
      <c r="L176" s="28"/>
      <c r="M176" s="28"/>
      <c r="N176" s="28"/>
      <c r="O176" s="28"/>
      <c r="P176" s="28"/>
    </row>
    <row r="177" spans="1:16" ht="219" customHeight="1" hidden="1">
      <c r="A177" s="143">
        <v>1</v>
      </c>
      <c r="B177" s="144" t="s">
        <v>658</v>
      </c>
      <c r="C177" s="144" t="s">
        <v>659</v>
      </c>
      <c r="D177" s="144" t="s">
        <v>660</v>
      </c>
      <c r="E177" s="145" t="s">
        <v>661</v>
      </c>
      <c r="F177" s="146" t="s">
        <v>26</v>
      </c>
      <c r="G177" s="144">
        <v>685</v>
      </c>
      <c r="H177" s="144">
        <v>685</v>
      </c>
      <c r="I177" s="146"/>
      <c r="J177" s="150">
        <f aca="true" t="shared" si="11" ref="J177:J189">H177*90%*15%</f>
        <v>92.475</v>
      </c>
      <c r="K177" s="146"/>
      <c r="L177" s="146" t="s">
        <v>662</v>
      </c>
      <c r="M177" s="146" t="s">
        <v>663</v>
      </c>
      <c r="N177" s="144" t="s">
        <v>664</v>
      </c>
      <c r="O177" s="146" t="s">
        <v>30</v>
      </c>
      <c r="P177" s="146"/>
    </row>
    <row r="178" spans="1:16" ht="264.75" customHeight="1" hidden="1">
      <c r="A178" s="147">
        <v>2</v>
      </c>
      <c r="B178" s="148" t="s">
        <v>665</v>
      </c>
      <c r="C178" s="148" t="s">
        <v>666</v>
      </c>
      <c r="D178" s="148" t="s">
        <v>667</v>
      </c>
      <c r="E178" s="149" t="s">
        <v>668</v>
      </c>
      <c r="F178" s="150" t="s">
        <v>35</v>
      </c>
      <c r="G178" s="148">
        <v>330</v>
      </c>
      <c r="H178" s="148">
        <v>330</v>
      </c>
      <c r="I178" s="150"/>
      <c r="J178" s="150">
        <f t="shared" si="11"/>
        <v>44.55</v>
      </c>
      <c r="K178" s="150"/>
      <c r="L178" s="150" t="s">
        <v>662</v>
      </c>
      <c r="M178" s="168" t="s">
        <v>669</v>
      </c>
      <c r="N178" s="148" t="s">
        <v>670</v>
      </c>
      <c r="O178" s="146" t="s">
        <v>30</v>
      </c>
      <c r="P178" s="150"/>
    </row>
    <row r="179" spans="1:16" ht="393.75" customHeight="1" hidden="1">
      <c r="A179" s="147">
        <v>3</v>
      </c>
      <c r="B179" s="148" t="s">
        <v>671</v>
      </c>
      <c r="C179" s="150" t="s">
        <v>672</v>
      </c>
      <c r="D179" s="150" t="s">
        <v>673</v>
      </c>
      <c r="E179" s="149" t="s">
        <v>674</v>
      </c>
      <c r="F179" s="150" t="s">
        <v>26</v>
      </c>
      <c r="G179" s="148">
        <v>1000</v>
      </c>
      <c r="H179" s="148">
        <v>1000</v>
      </c>
      <c r="I179" s="150"/>
      <c r="J179" s="150">
        <f t="shared" si="11"/>
        <v>135</v>
      </c>
      <c r="K179" s="150"/>
      <c r="L179" s="150" t="s">
        <v>675</v>
      </c>
      <c r="M179" s="150" t="s">
        <v>676</v>
      </c>
      <c r="N179" s="144" t="s">
        <v>664</v>
      </c>
      <c r="O179" s="146" t="s">
        <v>30</v>
      </c>
      <c r="P179" s="150"/>
    </row>
    <row r="180" spans="1:16" ht="288" customHeight="1" hidden="1">
      <c r="A180" s="151">
        <v>4</v>
      </c>
      <c r="B180" s="152" t="s">
        <v>677</v>
      </c>
      <c r="C180" s="153" t="s">
        <v>678</v>
      </c>
      <c r="D180" s="153" t="s">
        <v>679</v>
      </c>
      <c r="E180" s="154" t="s">
        <v>680</v>
      </c>
      <c r="F180" s="153" t="s">
        <v>26</v>
      </c>
      <c r="G180" s="152">
        <v>1198.96</v>
      </c>
      <c r="H180" s="152">
        <v>1198.96</v>
      </c>
      <c r="I180" s="153"/>
      <c r="J180" s="153">
        <f t="shared" si="11"/>
        <v>161.8596</v>
      </c>
      <c r="K180" s="153"/>
      <c r="L180" s="153" t="s">
        <v>681</v>
      </c>
      <c r="M180" s="169" t="s">
        <v>682</v>
      </c>
      <c r="N180" s="152" t="s">
        <v>670</v>
      </c>
      <c r="O180" s="170" t="s">
        <v>30</v>
      </c>
      <c r="P180" s="153"/>
    </row>
    <row r="181" spans="1:16" ht="222" customHeight="1" hidden="1">
      <c r="A181" s="147">
        <v>5</v>
      </c>
      <c r="B181" s="148" t="s">
        <v>683</v>
      </c>
      <c r="C181" s="153" t="s">
        <v>684</v>
      </c>
      <c r="D181" s="150" t="s">
        <v>685</v>
      </c>
      <c r="E181" s="149" t="s">
        <v>686</v>
      </c>
      <c r="F181" s="150" t="s">
        <v>35</v>
      </c>
      <c r="G181" s="148">
        <v>1600</v>
      </c>
      <c r="H181" s="148">
        <v>1600</v>
      </c>
      <c r="I181" s="150"/>
      <c r="J181" s="150">
        <f t="shared" si="11"/>
        <v>216</v>
      </c>
      <c r="K181" s="150"/>
      <c r="L181" s="150" t="s">
        <v>675</v>
      </c>
      <c r="M181" s="150" t="s">
        <v>687</v>
      </c>
      <c r="N181" s="148" t="s">
        <v>656</v>
      </c>
      <c r="O181" s="146" t="s">
        <v>30</v>
      </c>
      <c r="P181" s="150"/>
    </row>
    <row r="182" spans="1:16" ht="271.5" customHeight="1" hidden="1">
      <c r="A182" s="147">
        <v>6</v>
      </c>
      <c r="B182" s="148" t="s">
        <v>688</v>
      </c>
      <c r="C182" s="150" t="s">
        <v>689</v>
      </c>
      <c r="D182" s="150" t="s">
        <v>690</v>
      </c>
      <c r="E182" s="149" t="s">
        <v>691</v>
      </c>
      <c r="F182" s="150" t="s">
        <v>692</v>
      </c>
      <c r="G182" s="148">
        <v>500</v>
      </c>
      <c r="H182" s="148">
        <v>500</v>
      </c>
      <c r="I182" s="150"/>
      <c r="J182" s="150">
        <f t="shared" si="11"/>
        <v>67.5</v>
      </c>
      <c r="K182" s="150"/>
      <c r="L182" s="150" t="s">
        <v>675</v>
      </c>
      <c r="M182" s="150" t="s">
        <v>693</v>
      </c>
      <c r="N182" s="148" t="s">
        <v>656</v>
      </c>
      <c r="O182" s="146" t="s">
        <v>30</v>
      </c>
      <c r="P182" s="150"/>
    </row>
    <row r="183" spans="1:16" ht="289.5" customHeight="1" hidden="1">
      <c r="A183" s="147">
        <v>7</v>
      </c>
      <c r="B183" s="148" t="s">
        <v>694</v>
      </c>
      <c r="C183" s="150" t="s">
        <v>695</v>
      </c>
      <c r="D183" s="150" t="s">
        <v>696</v>
      </c>
      <c r="E183" s="149" t="s">
        <v>697</v>
      </c>
      <c r="F183" s="150" t="s">
        <v>26</v>
      </c>
      <c r="G183" s="148">
        <v>225</v>
      </c>
      <c r="H183" s="148">
        <v>225</v>
      </c>
      <c r="I183" s="150"/>
      <c r="J183" s="150">
        <f t="shared" si="11"/>
        <v>30.375</v>
      </c>
      <c r="K183" s="150"/>
      <c r="L183" s="150" t="s">
        <v>698</v>
      </c>
      <c r="M183" s="171" t="s">
        <v>699</v>
      </c>
      <c r="N183" s="150" t="s">
        <v>700</v>
      </c>
      <c r="O183" s="146" t="s">
        <v>47</v>
      </c>
      <c r="P183" s="150" t="s">
        <v>143</v>
      </c>
    </row>
    <row r="184" spans="1:16" ht="400.5" customHeight="1" hidden="1">
      <c r="A184" s="147">
        <v>8</v>
      </c>
      <c r="B184" s="148" t="s">
        <v>671</v>
      </c>
      <c r="C184" s="150" t="s">
        <v>701</v>
      </c>
      <c r="D184" s="150" t="s">
        <v>665</v>
      </c>
      <c r="E184" s="155" t="s">
        <v>702</v>
      </c>
      <c r="F184" s="150" t="s">
        <v>26</v>
      </c>
      <c r="G184" s="148">
        <v>800</v>
      </c>
      <c r="H184" s="148">
        <v>800</v>
      </c>
      <c r="I184" s="150"/>
      <c r="J184" s="150">
        <f t="shared" si="11"/>
        <v>108</v>
      </c>
      <c r="K184" s="150"/>
      <c r="L184" s="150" t="s">
        <v>703</v>
      </c>
      <c r="M184" s="150" t="s">
        <v>704</v>
      </c>
      <c r="N184" s="150" t="s">
        <v>700</v>
      </c>
      <c r="O184" s="146" t="s">
        <v>47</v>
      </c>
      <c r="P184" s="150" t="s">
        <v>143</v>
      </c>
    </row>
    <row r="185" spans="1:16" ht="258" customHeight="1" hidden="1">
      <c r="A185" s="147">
        <v>9</v>
      </c>
      <c r="B185" s="148" t="s">
        <v>705</v>
      </c>
      <c r="C185" s="150" t="s">
        <v>706</v>
      </c>
      <c r="D185" s="150" t="s">
        <v>707</v>
      </c>
      <c r="E185" s="149" t="s">
        <v>708</v>
      </c>
      <c r="F185" s="150" t="s">
        <v>35</v>
      </c>
      <c r="G185" s="148">
        <v>700</v>
      </c>
      <c r="H185" s="148">
        <v>700</v>
      </c>
      <c r="I185" s="150"/>
      <c r="J185" s="150">
        <f t="shared" si="11"/>
        <v>94.5</v>
      </c>
      <c r="K185" s="150"/>
      <c r="L185" s="150" t="s">
        <v>709</v>
      </c>
      <c r="M185" s="171" t="s">
        <v>710</v>
      </c>
      <c r="N185" s="147" t="s">
        <v>711</v>
      </c>
      <c r="O185" s="146" t="s">
        <v>47</v>
      </c>
      <c r="P185" s="150"/>
    </row>
    <row r="186" spans="1:16" ht="297" customHeight="1" hidden="1">
      <c r="A186" s="143">
        <v>10</v>
      </c>
      <c r="B186" s="148" t="s">
        <v>658</v>
      </c>
      <c r="C186" s="30" t="s">
        <v>712</v>
      </c>
      <c r="D186" s="30" t="s">
        <v>713</v>
      </c>
      <c r="E186" s="145" t="s">
        <v>714</v>
      </c>
      <c r="F186" s="150" t="s">
        <v>35</v>
      </c>
      <c r="G186" s="144">
        <v>500</v>
      </c>
      <c r="H186" s="144">
        <v>500</v>
      </c>
      <c r="I186" s="146"/>
      <c r="J186" s="150">
        <f t="shared" si="11"/>
        <v>67.5</v>
      </c>
      <c r="K186" s="146"/>
      <c r="L186" s="146" t="s">
        <v>715</v>
      </c>
      <c r="M186" s="172" t="s">
        <v>716</v>
      </c>
      <c r="N186" s="143" t="s">
        <v>656</v>
      </c>
      <c r="O186" s="146" t="s">
        <v>47</v>
      </c>
      <c r="P186" s="146"/>
    </row>
    <row r="187" spans="1:16" ht="285" customHeight="1" hidden="1">
      <c r="A187" s="147">
        <v>11</v>
      </c>
      <c r="B187" s="148" t="s">
        <v>717</v>
      </c>
      <c r="C187" s="150" t="s">
        <v>718</v>
      </c>
      <c r="D187" s="150" t="s">
        <v>719</v>
      </c>
      <c r="E187" s="149" t="s">
        <v>720</v>
      </c>
      <c r="F187" s="150" t="s">
        <v>26</v>
      </c>
      <c r="G187" s="148">
        <v>145</v>
      </c>
      <c r="H187" s="148">
        <v>145</v>
      </c>
      <c r="I187" s="150"/>
      <c r="J187" s="150">
        <f t="shared" si="11"/>
        <v>19.575</v>
      </c>
      <c r="K187" s="150"/>
      <c r="L187" s="150" t="s">
        <v>721</v>
      </c>
      <c r="M187" s="168" t="s">
        <v>722</v>
      </c>
      <c r="N187" s="147" t="s">
        <v>670</v>
      </c>
      <c r="O187" s="146" t="s">
        <v>30</v>
      </c>
      <c r="P187" s="150"/>
    </row>
    <row r="188" spans="1:16" ht="246" customHeight="1" hidden="1">
      <c r="A188" s="147">
        <v>12</v>
      </c>
      <c r="B188" s="148" t="s">
        <v>717</v>
      </c>
      <c r="C188" s="150" t="s">
        <v>723</v>
      </c>
      <c r="D188" s="150" t="s">
        <v>724</v>
      </c>
      <c r="E188" s="149" t="s">
        <v>725</v>
      </c>
      <c r="F188" s="150" t="s">
        <v>35</v>
      </c>
      <c r="G188" s="148">
        <v>60</v>
      </c>
      <c r="H188" s="148">
        <v>60</v>
      </c>
      <c r="I188" s="150"/>
      <c r="J188" s="150">
        <f t="shared" si="11"/>
        <v>8.1</v>
      </c>
      <c r="K188" s="150"/>
      <c r="L188" s="150" t="s">
        <v>721</v>
      </c>
      <c r="M188" s="150" t="s">
        <v>726</v>
      </c>
      <c r="N188" s="173" t="s">
        <v>656</v>
      </c>
      <c r="O188" s="146" t="s">
        <v>47</v>
      </c>
      <c r="P188" s="150"/>
    </row>
    <row r="189" spans="1:16" ht="264.75" customHeight="1" hidden="1">
      <c r="A189" s="147">
        <v>13</v>
      </c>
      <c r="B189" s="148" t="s">
        <v>705</v>
      </c>
      <c r="C189" s="150" t="s">
        <v>727</v>
      </c>
      <c r="D189" s="150" t="s">
        <v>728</v>
      </c>
      <c r="E189" s="149" t="s">
        <v>729</v>
      </c>
      <c r="F189" s="150" t="s">
        <v>26</v>
      </c>
      <c r="G189" s="148">
        <f>2.5*295</f>
        <v>737.5</v>
      </c>
      <c r="H189" s="148">
        <f>2.5*295</f>
        <v>737.5</v>
      </c>
      <c r="I189" s="174"/>
      <c r="J189" s="150">
        <f t="shared" si="11"/>
        <v>99.5625</v>
      </c>
      <c r="K189" s="174"/>
      <c r="L189" s="174" t="s">
        <v>730</v>
      </c>
      <c r="M189" s="175" t="s">
        <v>731</v>
      </c>
      <c r="N189" s="173" t="s">
        <v>656</v>
      </c>
      <c r="O189" s="146" t="s">
        <v>47</v>
      </c>
      <c r="P189" s="150"/>
    </row>
    <row r="190" spans="1:16" s="1" customFormat="1" ht="40.5" customHeight="1" hidden="1">
      <c r="A190" s="28" t="s">
        <v>48</v>
      </c>
      <c r="B190" s="28"/>
      <c r="C190" s="28"/>
      <c r="D190" s="28"/>
      <c r="E190" s="156">
        <v>15</v>
      </c>
      <c r="F190" s="156"/>
      <c r="G190" s="157">
        <f aca="true" t="shared" si="12" ref="G190:K190">SUM(G191:G205)</f>
        <v>6187.450000000001</v>
      </c>
      <c r="H190" s="157">
        <f t="shared" si="12"/>
        <v>6187.450000000001</v>
      </c>
      <c r="I190" s="157">
        <f t="shared" si="12"/>
        <v>0</v>
      </c>
      <c r="J190" s="157">
        <f t="shared" si="12"/>
        <v>835.30575</v>
      </c>
      <c r="K190" s="157">
        <f t="shared" si="12"/>
        <v>0</v>
      </c>
      <c r="L190" s="176"/>
      <c r="M190" s="176"/>
      <c r="N190" s="29"/>
      <c r="O190" s="177"/>
      <c r="P190" s="176"/>
    </row>
    <row r="191" spans="1:16" ht="101.25" hidden="1">
      <c r="A191" s="30">
        <v>1</v>
      </c>
      <c r="B191" s="148" t="s">
        <v>717</v>
      </c>
      <c r="C191" s="150" t="s">
        <v>732</v>
      </c>
      <c r="D191" s="150" t="s">
        <v>733</v>
      </c>
      <c r="E191" s="149" t="s">
        <v>734</v>
      </c>
      <c r="F191" s="30" t="s">
        <v>692</v>
      </c>
      <c r="G191" s="31">
        <v>623.6</v>
      </c>
      <c r="H191" s="31">
        <v>623.6</v>
      </c>
      <c r="I191" s="174"/>
      <c r="J191" s="150">
        <f aca="true" t="shared" si="13" ref="J191:J205">H191*90%*15%</f>
        <v>84.18599999999999</v>
      </c>
      <c r="K191" s="174"/>
      <c r="L191" s="174" t="s">
        <v>721</v>
      </c>
      <c r="M191" s="174" t="s">
        <v>735</v>
      </c>
      <c r="N191" s="173" t="s">
        <v>656</v>
      </c>
      <c r="O191" s="146" t="s">
        <v>47</v>
      </c>
      <c r="P191" s="174" t="s">
        <v>275</v>
      </c>
    </row>
    <row r="192" spans="1:16" ht="147.75" customHeight="1" hidden="1">
      <c r="A192" s="30">
        <v>2</v>
      </c>
      <c r="B192" s="158" t="s">
        <v>736</v>
      </c>
      <c r="C192" s="158" t="s">
        <v>737</v>
      </c>
      <c r="D192" s="158" t="s">
        <v>738</v>
      </c>
      <c r="E192" s="149" t="s">
        <v>739</v>
      </c>
      <c r="F192" s="150" t="s">
        <v>26</v>
      </c>
      <c r="G192" s="148">
        <v>336</v>
      </c>
      <c r="H192" s="148">
        <v>336</v>
      </c>
      <c r="I192" s="174"/>
      <c r="J192" s="150">
        <f t="shared" si="13"/>
        <v>45.36000000000001</v>
      </c>
      <c r="K192" s="174"/>
      <c r="L192" s="174" t="s">
        <v>740</v>
      </c>
      <c r="M192" s="174" t="s">
        <v>741</v>
      </c>
      <c r="N192" s="173" t="s">
        <v>656</v>
      </c>
      <c r="O192" s="146" t="s">
        <v>47</v>
      </c>
      <c r="P192" s="174"/>
    </row>
    <row r="193" spans="1:16" ht="162" customHeight="1" hidden="1">
      <c r="A193" s="30">
        <v>3</v>
      </c>
      <c r="B193" s="158" t="s">
        <v>736</v>
      </c>
      <c r="C193" s="158" t="s">
        <v>742</v>
      </c>
      <c r="D193" s="158" t="s">
        <v>743</v>
      </c>
      <c r="E193" s="149" t="s">
        <v>744</v>
      </c>
      <c r="F193" s="150" t="s">
        <v>26</v>
      </c>
      <c r="G193" s="148">
        <v>300</v>
      </c>
      <c r="H193" s="148">
        <v>300</v>
      </c>
      <c r="I193" s="174"/>
      <c r="J193" s="150">
        <f t="shared" si="13"/>
        <v>40.5</v>
      </c>
      <c r="K193" s="174"/>
      <c r="L193" s="174" t="s">
        <v>740</v>
      </c>
      <c r="M193" s="174" t="s">
        <v>745</v>
      </c>
      <c r="N193" s="173" t="s">
        <v>656</v>
      </c>
      <c r="O193" s="146" t="s">
        <v>47</v>
      </c>
      <c r="P193" s="174"/>
    </row>
    <row r="194" spans="1:16" ht="337.5" hidden="1">
      <c r="A194" s="30">
        <v>4</v>
      </c>
      <c r="B194" s="158" t="s">
        <v>736</v>
      </c>
      <c r="C194" s="158" t="s">
        <v>746</v>
      </c>
      <c r="D194" s="158" t="s">
        <v>747</v>
      </c>
      <c r="E194" s="149" t="s">
        <v>748</v>
      </c>
      <c r="F194" s="150" t="s">
        <v>26</v>
      </c>
      <c r="G194" s="148">
        <v>600</v>
      </c>
      <c r="H194" s="148">
        <v>600</v>
      </c>
      <c r="I194" s="150"/>
      <c r="J194" s="150">
        <f t="shared" si="13"/>
        <v>81</v>
      </c>
      <c r="K194" s="150"/>
      <c r="L194" s="150" t="s">
        <v>749</v>
      </c>
      <c r="M194" s="171" t="s">
        <v>750</v>
      </c>
      <c r="N194" s="147" t="s">
        <v>751</v>
      </c>
      <c r="O194" s="146" t="s">
        <v>30</v>
      </c>
      <c r="P194" s="150"/>
    </row>
    <row r="195" spans="1:16" ht="393" customHeight="1" hidden="1">
      <c r="A195" s="30">
        <v>5</v>
      </c>
      <c r="B195" s="150" t="s">
        <v>671</v>
      </c>
      <c r="C195" s="150" t="s">
        <v>752</v>
      </c>
      <c r="D195" s="150" t="s">
        <v>753</v>
      </c>
      <c r="E195" s="149" t="s">
        <v>754</v>
      </c>
      <c r="F195" s="150" t="s">
        <v>26</v>
      </c>
      <c r="G195" s="148">
        <v>180</v>
      </c>
      <c r="H195" s="148">
        <v>180</v>
      </c>
      <c r="I195" s="150"/>
      <c r="J195" s="150">
        <f t="shared" si="13"/>
        <v>24.3</v>
      </c>
      <c r="K195" s="150"/>
      <c r="L195" s="150" t="s">
        <v>755</v>
      </c>
      <c r="M195" s="168" t="s">
        <v>756</v>
      </c>
      <c r="N195" s="173" t="s">
        <v>656</v>
      </c>
      <c r="O195" s="146" t="s">
        <v>47</v>
      </c>
      <c r="P195" s="150"/>
    </row>
    <row r="196" spans="1:16" ht="165" customHeight="1" hidden="1">
      <c r="A196" s="30">
        <v>6</v>
      </c>
      <c r="B196" s="150" t="s">
        <v>705</v>
      </c>
      <c r="C196" s="150" t="s">
        <v>757</v>
      </c>
      <c r="D196" s="150" t="s">
        <v>707</v>
      </c>
      <c r="E196" s="149" t="s">
        <v>758</v>
      </c>
      <c r="F196" s="150" t="s">
        <v>35</v>
      </c>
      <c r="G196" s="148">
        <v>400</v>
      </c>
      <c r="H196" s="148">
        <v>400</v>
      </c>
      <c r="I196" s="150"/>
      <c r="J196" s="150">
        <f t="shared" si="13"/>
        <v>54</v>
      </c>
      <c r="K196" s="150"/>
      <c r="L196" s="150" t="s">
        <v>755</v>
      </c>
      <c r="M196" s="150" t="s">
        <v>759</v>
      </c>
      <c r="N196" s="173" t="s">
        <v>656</v>
      </c>
      <c r="O196" s="146" t="s">
        <v>47</v>
      </c>
      <c r="P196" s="150"/>
    </row>
    <row r="197" spans="1:16" ht="121.5" hidden="1">
      <c r="A197" s="30">
        <v>7</v>
      </c>
      <c r="B197" s="150" t="s">
        <v>677</v>
      </c>
      <c r="C197" s="148" t="s">
        <v>760</v>
      </c>
      <c r="D197" s="148" t="s">
        <v>761</v>
      </c>
      <c r="E197" s="149" t="s">
        <v>762</v>
      </c>
      <c r="F197" s="150" t="s">
        <v>26</v>
      </c>
      <c r="G197" s="148">
        <v>1805</v>
      </c>
      <c r="H197" s="148">
        <v>1805</v>
      </c>
      <c r="I197" s="148"/>
      <c r="J197" s="150">
        <f t="shared" si="13"/>
        <v>243.67499999999998</v>
      </c>
      <c r="K197" s="148"/>
      <c r="L197" s="148" t="s">
        <v>763</v>
      </c>
      <c r="M197" s="148" t="s">
        <v>764</v>
      </c>
      <c r="N197" s="147" t="s">
        <v>751</v>
      </c>
      <c r="O197" s="146" t="s">
        <v>47</v>
      </c>
      <c r="P197" s="148"/>
    </row>
    <row r="198" spans="1:16" ht="240" customHeight="1" hidden="1">
      <c r="A198" s="30">
        <v>8</v>
      </c>
      <c r="B198" s="150" t="s">
        <v>717</v>
      </c>
      <c r="C198" s="150" t="s">
        <v>765</v>
      </c>
      <c r="D198" s="150" t="s">
        <v>766</v>
      </c>
      <c r="E198" s="149" t="s">
        <v>767</v>
      </c>
      <c r="F198" s="150" t="s">
        <v>768</v>
      </c>
      <c r="G198" s="148">
        <v>158</v>
      </c>
      <c r="H198" s="148">
        <v>158</v>
      </c>
      <c r="I198" s="148"/>
      <c r="J198" s="150">
        <f t="shared" si="13"/>
        <v>21.330000000000002</v>
      </c>
      <c r="K198" s="148"/>
      <c r="L198" s="148" t="s">
        <v>721</v>
      </c>
      <c r="M198" s="200" t="s">
        <v>769</v>
      </c>
      <c r="N198" s="147" t="s">
        <v>751</v>
      </c>
      <c r="O198" s="146" t="s">
        <v>47</v>
      </c>
      <c r="P198" s="148" t="s">
        <v>176</v>
      </c>
    </row>
    <row r="199" spans="1:16" ht="273.75" customHeight="1" hidden="1">
      <c r="A199" s="30">
        <v>9</v>
      </c>
      <c r="B199" s="150" t="s">
        <v>717</v>
      </c>
      <c r="C199" s="150" t="s">
        <v>770</v>
      </c>
      <c r="D199" s="150" t="s">
        <v>766</v>
      </c>
      <c r="E199" s="149" t="s">
        <v>771</v>
      </c>
      <c r="F199" s="150" t="s">
        <v>768</v>
      </c>
      <c r="G199" s="148">
        <v>284</v>
      </c>
      <c r="H199" s="148">
        <v>284</v>
      </c>
      <c r="I199" s="148"/>
      <c r="J199" s="150">
        <f t="shared" si="13"/>
        <v>38.339999999999996</v>
      </c>
      <c r="K199" s="148"/>
      <c r="L199" s="148" t="s">
        <v>721</v>
      </c>
      <c r="M199" s="200" t="s">
        <v>772</v>
      </c>
      <c r="N199" s="147" t="s">
        <v>751</v>
      </c>
      <c r="O199" s="146" t="s">
        <v>47</v>
      </c>
      <c r="P199" s="148" t="s">
        <v>176</v>
      </c>
    </row>
    <row r="200" spans="1:16" ht="256.5" customHeight="1" hidden="1">
      <c r="A200" s="30">
        <v>10</v>
      </c>
      <c r="B200" s="150" t="s">
        <v>717</v>
      </c>
      <c r="C200" s="150" t="s">
        <v>773</v>
      </c>
      <c r="D200" s="150" t="s">
        <v>766</v>
      </c>
      <c r="E200" s="149" t="s">
        <v>774</v>
      </c>
      <c r="F200" s="150" t="s">
        <v>768</v>
      </c>
      <c r="G200" s="148">
        <v>253</v>
      </c>
      <c r="H200" s="148">
        <v>253</v>
      </c>
      <c r="I200" s="148"/>
      <c r="J200" s="150">
        <f t="shared" si="13"/>
        <v>34.155</v>
      </c>
      <c r="K200" s="148"/>
      <c r="L200" s="148" t="s">
        <v>721</v>
      </c>
      <c r="M200" s="200" t="s">
        <v>775</v>
      </c>
      <c r="N200" s="147" t="s">
        <v>751</v>
      </c>
      <c r="O200" s="146" t="s">
        <v>47</v>
      </c>
      <c r="P200" s="148" t="s">
        <v>176</v>
      </c>
    </row>
    <row r="201" spans="1:16" ht="280.5" customHeight="1" hidden="1">
      <c r="A201" s="30">
        <v>11</v>
      </c>
      <c r="B201" s="150" t="s">
        <v>717</v>
      </c>
      <c r="C201" s="150" t="s">
        <v>776</v>
      </c>
      <c r="D201" s="150" t="s">
        <v>766</v>
      </c>
      <c r="E201" s="149" t="s">
        <v>777</v>
      </c>
      <c r="F201" s="150" t="s">
        <v>26</v>
      </c>
      <c r="G201" s="148">
        <v>140</v>
      </c>
      <c r="H201" s="148">
        <v>140</v>
      </c>
      <c r="I201" s="148"/>
      <c r="J201" s="150">
        <f t="shared" si="13"/>
        <v>18.9</v>
      </c>
      <c r="K201" s="148"/>
      <c r="L201" s="148" t="s">
        <v>721</v>
      </c>
      <c r="M201" s="200" t="s">
        <v>778</v>
      </c>
      <c r="N201" s="147" t="s">
        <v>751</v>
      </c>
      <c r="O201" s="146" t="s">
        <v>47</v>
      </c>
      <c r="P201" s="148" t="s">
        <v>176</v>
      </c>
    </row>
    <row r="202" spans="1:16" ht="291" customHeight="1" hidden="1">
      <c r="A202" s="150">
        <v>12</v>
      </c>
      <c r="B202" s="150" t="s">
        <v>717</v>
      </c>
      <c r="C202" s="150" t="s">
        <v>779</v>
      </c>
      <c r="D202" s="150" t="s">
        <v>766</v>
      </c>
      <c r="E202" s="149" t="s">
        <v>780</v>
      </c>
      <c r="F202" s="150" t="s">
        <v>26</v>
      </c>
      <c r="G202" s="148">
        <v>326</v>
      </c>
      <c r="H202" s="148">
        <v>326</v>
      </c>
      <c r="I202" s="148"/>
      <c r="J202" s="150">
        <f t="shared" si="13"/>
        <v>44.010000000000005</v>
      </c>
      <c r="K202" s="148"/>
      <c r="L202" s="148" t="s">
        <v>721</v>
      </c>
      <c r="M202" s="200" t="s">
        <v>781</v>
      </c>
      <c r="N202" s="147" t="s">
        <v>751</v>
      </c>
      <c r="O202" s="146" t="s">
        <v>47</v>
      </c>
      <c r="P202" s="148" t="s">
        <v>176</v>
      </c>
    </row>
    <row r="203" spans="1:16" ht="267.75" customHeight="1" hidden="1">
      <c r="A203" s="150">
        <v>13</v>
      </c>
      <c r="B203" s="150" t="s">
        <v>717</v>
      </c>
      <c r="C203" s="150" t="s">
        <v>782</v>
      </c>
      <c r="D203" s="150" t="s">
        <v>783</v>
      </c>
      <c r="E203" s="149" t="s">
        <v>784</v>
      </c>
      <c r="F203" s="150" t="s">
        <v>26</v>
      </c>
      <c r="G203" s="148">
        <v>184</v>
      </c>
      <c r="H203" s="148">
        <v>184</v>
      </c>
      <c r="I203" s="148"/>
      <c r="J203" s="150">
        <f t="shared" si="13"/>
        <v>24.84</v>
      </c>
      <c r="K203" s="148"/>
      <c r="L203" s="148" t="s">
        <v>721</v>
      </c>
      <c r="M203" s="148" t="s">
        <v>785</v>
      </c>
      <c r="N203" s="147" t="s">
        <v>751</v>
      </c>
      <c r="O203" s="146" t="s">
        <v>47</v>
      </c>
      <c r="P203" s="148" t="s">
        <v>176</v>
      </c>
    </row>
    <row r="204" spans="1:16" ht="408.75" customHeight="1" hidden="1">
      <c r="A204" s="150">
        <v>14</v>
      </c>
      <c r="B204" s="150" t="s">
        <v>717</v>
      </c>
      <c r="C204" s="150" t="s">
        <v>786</v>
      </c>
      <c r="D204" s="150" t="s">
        <v>787</v>
      </c>
      <c r="E204" s="149" t="s">
        <v>788</v>
      </c>
      <c r="F204" s="150" t="s">
        <v>35</v>
      </c>
      <c r="G204" s="148">
        <v>385</v>
      </c>
      <c r="H204" s="148">
        <v>385</v>
      </c>
      <c r="I204" s="148"/>
      <c r="J204" s="150">
        <f t="shared" si="13"/>
        <v>51.975</v>
      </c>
      <c r="K204" s="148"/>
      <c r="L204" s="148" t="s">
        <v>721</v>
      </c>
      <c r="M204" s="201" t="s">
        <v>789</v>
      </c>
      <c r="N204" s="147" t="s">
        <v>751</v>
      </c>
      <c r="O204" s="146" t="s">
        <v>47</v>
      </c>
      <c r="P204" s="148" t="s">
        <v>176</v>
      </c>
    </row>
    <row r="205" spans="1:16" ht="206.25" hidden="1">
      <c r="A205" s="150">
        <v>15</v>
      </c>
      <c r="B205" s="150" t="s">
        <v>658</v>
      </c>
      <c r="C205" s="150" t="s">
        <v>790</v>
      </c>
      <c r="D205" s="146" t="s">
        <v>791</v>
      </c>
      <c r="E205" s="145" t="s">
        <v>792</v>
      </c>
      <c r="F205" s="146" t="s">
        <v>26</v>
      </c>
      <c r="G205" s="144">
        <v>212.85</v>
      </c>
      <c r="H205" s="144">
        <v>212.85</v>
      </c>
      <c r="I205" s="202"/>
      <c r="J205" s="150">
        <f t="shared" si="13"/>
        <v>28.73475</v>
      </c>
      <c r="K205" s="202"/>
      <c r="L205" s="202" t="s">
        <v>793</v>
      </c>
      <c r="M205" s="202" t="s">
        <v>794</v>
      </c>
      <c r="N205" s="144" t="s">
        <v>795</v>
      </c>
      <c r="O205" s="146" t="s">
        <v>47</v>
      </c>
      <c r="P205" s="148" t="s">
        <v>176</v>
      </c>
    </row>
    <row r="206" spans="1:16" s="1" customFormat="1" ht="40.5" customHeight="1" hidden="1">
      <c r="A206" s="28" t="s">
        <v>82</v>
      </c>
      <c r="B206" s="28"/>
      <c r="C206" s="28"/>
      <c r="D206" s="28"/>
      <c r="E206" s="177">
        <v>2</v>
      </c>
      <c r="F206" s="177"/>
      <c r="G206" s="178">
        <f aca="true" t="shared" si="14" ref="G206:K206">SUM(G207:G208)</f>
        <v>7268.65</v>
      </c>
      <c r="H206" s="178">
        <f t="shared" si="14"/>
        <v>7268.65</v>
      </c>
      <c r="I206" s="178">
        <f t="shared" si="14"/>
        <v>0</v>
      </c>
      <c r="J206" s="178">
        <f t="shared" si="14"/>
        <v>981.26775</v>
      </c>
      <c r="K206" s="178">
        <f t="shared" si="14"/>
        <v>0</v>
      </c>
      <c r="L206" s="203"/>
      <c r="M206" s="203"/>
      <c r="N206" s="178"/>
      <c r="O206" s="177"/>
      <c r="P206" s="203"/>
    </row>
    <row r="207" spans="1:16" ht="408.75" customHeight="1" hidden="1">
      <c r="A207" s="150">
        <v>1</v>
      </c>
      <c r="B207" s="150" t="s">
        <v>683</v>
      </c>
      <c r="C207" s="150" t="s">
        <v>796</v>
      </c>
      <c r="D207" s="150" t="s">
        <v>797</v>
      </c>
      <c r="E207" s="179" t="s">
        <v>798</v>
      </c>
      <c r="F207" s="150" t="s">
        <v>26</v>
      </c>
      <c r="G207" s="148">
        <v>3014.65</v>
      </c>
      <c r="H207" s="148">
        <v>3014.65</v>
      </c>
      <c r="I207" s="150"/>
      <c r="J207" s="150">
        <f aca="true" t="shared" si="15" ref="J207:J213">H207*90%*15%</f>
        <v>406.97774999999996</v>
      </c>
      <c r="K207" s="150"/>
      <c r="L207" s="150" t="s">
        <v>662</v>
      </c>
      <c r="M207" s="171" t="s">
        <v>799</v>
      </c>
      <c r="N207" s="147" t="s">
        <v>751</v>
      </c>
      <c r="O207" s="146" t="s">
        <v>30</v>
      </c>
      <c r="P207" s="150"/>
    </row>
    <row r="208" spans="1:16" ht="363" customHeight="1" hidden="1">
      <c r="A208" s="150">
        <v>2</v>
      </c>
      <c r="B208" s="150" t="s">
        <v>671</v>
      </c>
      <c r="C208" s="150" t="s">
        <v>800</v>
      </c>
      <c r="D208" s="150" t="s">
        <v>801</v>
      </c>
      <c r="E208" s="155" t="s">
        <v>802</v>
      </c>
      <c r="F208" s="150" t="s">
        <v>26</v>
      </c>
      <c r="G208" s="148">
        <v>4254</v>
      </c>
      <c r="H208" s="148">
        <v>4254</v>
      </c>
      <c r="I208" s="150"/>
      <c r="J208" s="150">
        <f t="shared" si="15"/>
        <v>574.29</v>
      </c>
      <c r="K208" s="150"/>
      <c r="L208" s="150" t="s">
        <v>662</v>
      </c>
      <c r="M208" s="150" t="s">
        <v>803</v>
      </c>
      <c r="N208" s="150" t="s">
        <v>804</v>
      </c>
      <c r="O208" s="146" t="s">
        <v>30</v>
      </c>
      <c r="P208" s="150"/>
    </row>
    <row r="209" spans="1:16" s="1" customFormat="1" ht="40.5" customHeight="1" hidden="1">
      <c r="A209" s="60" t="s">
        <v>201</v>
      </c>
      <c r="B209" s="61"/>
      <c r="C209" s="61"/>
      <c r="D209" s="62"/>
      <c r="E209" s="156">
        <v>4</v>
      </c>
      <c r="F209" s="156"/>
      <c r="G209" s="157">
        <f aca="true" t="shared" si="16" ref="G209:K209">SUM(G210:G213)</f>
        <v>13947.66</v>
      </c>
      <c r="H209" s="157">
        <f t="shared" si="16"/>
        <v>13947.66</v>
      </c>
      <c r="I209" s="157">
        <f t="shared" si="16"/>
        <v>0</v>
      </c>
      <c r="J209" s="157">
        <f t="shared" si="16"/>
        <v>1882.9341</v>
      </c>
      <c r="K209" s="157">
        <f t="shared" si="16"/>
        <v>0</v>
      </c>
      <c r="L209" s="156"/>
      <c r="M209" s="156"/>
      <c r="N209" s="156"/>
      <c r="O209" s="177"/>
      <c r="P209" s="156"/>
    </row>
    <row r="210" spans="1:16" ht="291" customHeight="1" hidden="1">
      <c r="A210" s="150">
        <v>1</v>
      </c>
      <c r="B210" s="150" t="s">
        <v>805</v>
      </c>
      <c r="C210" s="150" t="s">
        <v>806</v>
      </c>
      <c r="D210" s="150" t="s">
        <v>807</v>
      </c>
      <c r="E210" s="149" t="s">
        <v>808</v>
      </c>
      <c r="F210" s="150" t="s">
        <v>26</v>
      </c>
      <c r="G210" s="148">
        <v>3627.86</v>
      </c>
      <c r="H210" s="148">
        <v>3627.86</v>
      </c>
      <c r="I210" s="150"/>
      <c r="J210" s="150">
        <f t="shared" si="15"/>
        <v>489.7611</v>
      </c>
      <c r="K210" s="150"/>
      <c r="L210" s="150" t="s">
        <v>662</v>
      </c>
      <c r="M210" s="150" t="s">
        <v>809</v>
      </c>
      <c r="N210" s="171" t="s">
        <v>810</v>
      </c>
      <c r="O210" s="146" t="s">
        <v>30</v>
      </c>
      <c r="P210" s="150"/>
    </row>
    <row r="211" spans="1:16" ht="291" customHeight="1" hidden="1">
      <c r="A211" s="150">
        <v>2</v>
      </c>
      <c r="B211" s="150" t="s">
        <v>671</v>
      </c>
      <c r="C211" s="150" t="s">
        <v>811</v>
      </c>
      <c r="D211" s="150" t="s">
        <v>812</v>
      </c>
      <c r="E211" s="154" t="s">
        <v>813</v>
      </c>
      <c r="F211" s="150" t="s">
        <v>26</v>
      </c>
      <c r="G211" s="148">
        <v>3673.12</v>
      </c>
      <c r="H211" s="148">
        <v>3673.12</v>
      </c>
      <c r="I211" s="150"/>
      <c r="J211" s="150">
        <f t="shared" si="15"/>
        <v>495.8712</v>
      </c>
      <c r="K211" s="150"/>
      <c r="L211" s="150" t="s">
        <v>662</v>
      </c>
      <c r="M211" s="150" t="s">
        <v>814</v>
      </c>
      <c r="N211" s="171" t="s">
        <v>810</v>
      </c>
      <c r="O211" s="146" t="s">
        <v>30</v>
      </c>
      <c r="P211" s="150"/>
    </row>
    <row r="212" spans="1:16" ht="408.75" customHeight="1" hidden="1">
      <c r="A212" s="150">
        <v>3</v>
      </c>
      <c r="B212" s="150" t="s">
        <v>717</v>
      </c>
      <c r="C212" s="150" t="s">
        <v>815</v>
      </c>
      <c r="D212" s="150" t="s">
        <v>719</v>
      </c>
      <c r="E212" s="180" t="s">
        <v>816</v>
      </c>
      <c r="F212" s="150" t="s">
        <v>26</v>
      </c>
      <c r="G212" s="148">
        <v>3593.68</v>
      </c>
      <c r="H212" s="148">
        <v>3593.68</v>
      </c>
      <c r="I212" s="150"/>
      <c r="J212" s="150">
        <f t="shared" si="15"/>
        <v>485.1468</v>
      </c>
      <c r="K212" s="150"/>
      <c r="L212" s="150" t="s">
        <v>662</v>
      </c>
      <c r="M212" s="204" t="s">
        <v>817</v>
      </c>
      <c r="N212" s="147" t="s">
        <v>818</v>
      </c>
      <c r="O212" s="146" t="s">
        <v>30</v>
      </c>
      <c r="P212" s="150"/>
    </row>
    <row r="213" spans="1:16" ht="408.75" customHeight="1" hidden="1">
      <c r="A213" s="150">
        <v>4</v>
      </c>
      <c r="B213" s="150" t="s">
        <v>677</v>
      </c>
      <c r="C213" s="150" t="s">
        <v>819</v>
      </c>
      <c r="D213" s="150" t="s">
        <v>820</v>
      </c>
      <c r="E213" s="181" t="s">
        <v>821</v>
      </c>
      <c r="F213" s="150" t="s">
        <v>26</v>
      </c>
      <c r="G213" s="148">
        <v>3053</v>
      </c>
      <c r="H213" s="148">
        <v>3053</v>
      </c>
      <c r="I213" s="150"/>
      <c r="J213" s="150">
        <f t="shared" si="15"/>
        <v>412.15500000000003</v>
      </c>
      <c r="K213" s="150"/>
      <c r="L213" s="150" t="s">
        <v>662</v>
      </c>
      <c r="M213" s="171" t="s">
        <v>822</v>
      </c>
      <c r="N213" s="147" t="s">
        <v>823</v>
      </c>
      <c r="O213" s="146" t="s">
        <v>30</v>
      </c>
      <c r="P213" s="150"/>
    </row>
    <row r="214" spans="1:16" s="1" customFormat="1" ht="40.5" customHeight="1" hidden="1">
      <c r="A214" s="182" t="s">
        <v>209</v>
      </c>
      <c r="B214" s="182"/>
      <c r="C214" s="182"/>
      <c r="D214" s="182"/>
      <c r="E214" s="156">
        <v>1</v>
      </c>
      <c r="F214" s="156"/>
      <c r="G214" s="157">
        <f aca="true" t="shared" si="17" ref="G214:I214">G215</f>
        <v>56</v>
      </c>
      <c r="H214" s="157">
        <f t="shared" si="17"/>
        <v>56</v>
      </c>
      <c r="I214" s="157">
        <f t="shared" si="17"/>
        <v>0</v>
      </c>
      <c r="J214" s="156"/>
      <c r="K214" s="157">
        <f>K215</f>
        <v>0</v>
      </c>
      <c r="L214" s="156"/>
      <c r="M214" s="156"/>
      <c r="N214" s="205"/>
      <c r="O214" s="177"/>
      <c r="P214" s="156"/>
    </row>
    <row r="215" spans="1:16" ht="60.75" hidden="1">
      <c r="A215" s="150">
        <v>1</v>
      </c>
      <c r="B215" s="150" t="s">
        <v>688</v>
      </c>
      <c r="C215" s="150" t="s">
        <v>824</v>
      </c>
      <c r="D215" s="150" t="s">
        <v>26</v>
      </c>
      <c r="E215" s="171" t="s">
        <v>825</v>
      </c>
      <c r="F215" s="150" t="s">
        <v>26</v>
      </c>
      <c r="G215" s="148">
        <v>56</v>
      </c>
      <c r="H215" s="148">
        <v>56</v>
      </c>
      <c r="I215" s="150"/>
      <c r="J215" s="150"/>
      <c r="K215" s="150"/>
      <c r="L215" s="150" t="s">
        <v>662</v>
      </c>
      <c r="M215" s="150"/>
      <c r="N215" s="147" t="s">
        <v>826</v>
      </c>
      <c r="O215" s="146" t="s">
        <v>30</v>
      </c>
      <c r="P215" s="150"/>
    </row>
    <row r="216" spans="1:16" s="1" customFormat="1" ht="40.5" customHeight="1" hidden="1">
      <c r="A216" s="182" t="s">
        <v>286</v>
      </c>
      <c r="B216" s="182"/>
      <c r="C216" s="182"/>
      <c r="D216" s="182"/>
      <c r="E216" s="156">
        <v>1</v>
      </c>
      <c r="F216" s="156"/>
      <c r="G216" s="157">
        <f aca="true" t="shared" si="18" ref="G216:I216">G217</f>
        <v>0</v>
      </c>
      <c r="H216" s="157">
        <f t="shared" si="18"/>
        <v>0</v>
      </c>
      <c r="I216" s="157">
        <f t="shared" si="18"/>
        <v>0</v>
      </c>
      <c r="J216" s="156">
        <f>H216*90%*15%</f>
        <v>0</v>
      </c>
      <c r="K216" s="157">
        <f>K217</f>
        <v>0</v>
      </c>
      <c r="L216" s="156"/>
      <c r="M216" s="156"/>
      <c r="N216" s="205"/>
      <c r="O216" s="177"/>
      <c r="P216" s="156"/>
    </row>
    <row r="217" spans="1:16" ht="101.25" hidden="1">
      <c r="A217" s="150">
        <v>1</v>
      </c>
      <c r="B217" s="150" t="s">
        <v>688</v>
      </c>
      <c r="C217" s="150" t="s">
        <v>827</v>
      </c>
      <c r="D217" s="150" t="s">
        <v>688</v>
      </c>
      <c r="E217" s="171" t="s">
        <v>828</v>
      </c>
      <c r="F217" s="150" t="s">
        <v>26</v>
      </c>
      <c r="G217" s="148"/>
      <c r="H217" s="148"/>
      <c r="I217" s="150"/>
      <c r="J217" s="150">
        <f>H217*90%*15%</f>
        <v>0</v>
      </c>
      <c r="K217" s="150"/>
      <c r="L217" s="150" t="s">
        <v>829</v>
      </c>
      <c r="M217" s="150" t="s">
        <v>830</v>
      </c>
      <c r="N217" s="150" t="s">
        <v>831</v>
      </c>
      <c r="O217" s="146" t="s">
        <v>47</v>
      </c>
      <c r="P217" s="150"/>
    </row>
    <row r="218" spans="1:16" s="1" customFormat="1" ht="40.5" customHeight="1" hidden="1">
      <c r="A218" s="66" t="s">
        <v>832</v>
      </c>
      <c r="B218" s="67"/>
      <c r="C218" s="67"/>
      <c r="D218" s="68"/>
      <c r="E218" s="69">
        <f>E219+E223+E227+E230+E233</f>
        <v>11</v>
      </c>
      <c r="F218" s="69"/>
      <c r="G218" s="69">
        <f aca="true" t="shared" si="19" ref="F218:K218">G219+G223+G227+G230+G233</f>
        <v>11817.76</v>
      </c>
      <c r="H218" s="69">
        <f t="shared" si="19"/>
        <v>11817.76</v>
      </c>
      <c r="I218" s="69">
        <f t="shared" si="19"/>
        <v>0</v>
      </c>
      <c r="J218" s="69">
        <f t="shared" si="19"/>
        <v>120</v>
      </c>
      <c r="K218" s="69">
        <f t="shared" si="19"/>
        <v>0</v>
      </c>
      <c r="L218" s="70"/>
      <c r="M218" s="70"/>
      <c r="N218" s="70"/>
      <c r="O218" s="70"/>
      <c r="P218" s="70"/>
    </row>
    <row r="219" spans="1:16" s="1" customFormat="1" ht="40.5" customHeight="1" hidden="1">
      <c r="A219" s="66" t="s">
        <v>21</v>
      </c>
      <c r="B219" s="131"/>
      <c r="C219" s="131"/>
      <c r="D219" s="183"/>
      <c r="E219" s="69">
        <v>3</v>
      </c>
      <c r="F219" s="70"/>
      <c r="G219" s="60">
        <f>G220+G221+G222</f>
        <v>3707</v>
      </c>
      <c r="H219" s="60">
        <f>H220+H221+H222</f>
        <v>3707</v>
      </c>
      <c r="I219" s="60">
        <f>I220+I221+I222</f>
        <v>0</v>
      </c>
      <c r="J219" s="60">
        <f>J220+J221+J222</f>
        <v>20</v>
      </c>
      <c r="K219" s="60">
        <f>K220+K221+K222</f>
        <v>0</v>
      </c>
      <c r="L219" s="70"/>
      <c r="M219" s="70"/>
      <c r="N219" s="70"/>
      <c r="O219" s="70"/>
      <c r="P219" s="70"/>
    </row>
    <row r="220" spans="1:16" ht="141.75" hidden="1">
      <c r="A220" s="98">
        <v>1</v>
      </c>
      <c r="B220" s="43" t="s">
        <v>833</v>
      </c>
      <c r="C220" s="31" t="s">
        <v>834</v>
      </c>
      <c r="D220" s="72" t="s">
        <v>835</v>
      </c>
      <c r="E220" s="32" t="s">
        <v>836</v>
      </c>
      <c r="F220" s="128" t="s">
        <v>26</v>
      </c>
      <c r="G220" s="30">
        <v>1500</v>
      </c>
      <c r="H220" s="133">
        <v>1500</v>
      </c>
      <c r="I220" s="133">
        <v>0</v>
      </c>
      <c r="J220" s="133">
        <v>20</v>
      </c>
      <c r="K220" s="133"/>
      <c r="L220" s="72" t="s">
        <v>837</v>
      </c>
      <c r="M220" s="72" t="s">
        <v>838</v>
      </c>
      <c r="N220" s="72" t="s">
        <v>839</v>
      </c>
      <c r="O220" s="128" t="s">
        <v>47</v>
      </c>
      <c r="P220" s="72"/>
    </row>
    <row r="221" spans="1:16" ht="183" customHeight="1" hidden="1">
      <c r="A221" s="98">
        <v>2</v>
      </c>
      <c r="B221" s="43" t="s">
        <v>833</v>
      </c>
      <c r="C221" s="31" t="s">
        <v>840</v>
      </c>
      <c r="D221" s="72" t="s">
        <v>841</v>
      </c>
      <c r="E221" s="32" t="s">
        <v>842</v>
      </c>
      <c r="F221" s="128" t="s">
        <v>843</v>
      </c>
      <c r="G221" s="30">
        <v>2000</v>
      </c>
      <c r="H221" s="133">
        <v>2000</v>
      </c>
      <c r="I221" s="133">
        <v>0</v>
      </c>
      <c r="J221" s="133">
        <v>0</v>
      </c>
      <c r="K221" s="133"/>
      <c r="L221" s="72" t="s">
        <v>844</v>
      </c>
      <c r="M221" s="72" t="s">
        <v>845</v>
      </c>
      <c r="N221" s="72" t="s">
        <v>846</v>
      </c>
      <c r="O221" s="128" t="s">
        <v>47</v>
      </c>
      <c r="P221" s="72"/>
    </row>
    <row r="222" spans="1:16" ht="263.25" hidden="1">
      <c r="A222" s="98">
        <v>3</v>
      </c>
      <c r="B222" s="43" t="s">
        <v>833</v>
      </c>
      <c r="C222" s="31" t="s">
        <v>847</v>
      </c>
      <c r="D222" s="72" t="s">
        <v>848</v>
      </c>
      <c r="E222" s="32" t="s">
        <v>849</v>
      </c>
      <c r="F222" s="128" t="s">
        <v>26</v>
      </c>
      <c r="G222" s="30">
        <v>207</v>
      </c>
      <c r="H222" s="133">
        <v>207</v>
      </c>
      <c r="I222" s="133">
        <v>0</v>
      </c>
      <c r="J222" s="133">
        <v>0</v>
      </c>
      <c r="K222" s="133"/>
      <c r="L222" s="72" t="s">
        <v>850</v>
      </c>
      <c r="M222" s="72" t="s">
        <v>851</v>
      </c>
      <c r="N222" s="72" t="s">
        <v>846</v>
      </c>
      <c r="O222" s="128" t="s">
        <v>47</v>
      </c>
      <c r="P222" s="72" t="s">
        <v>143</v>
      </c>
    </row>
    <row r="223" spans="1:16" s="1" customFormat="1" ht="40.5" customHeight="1" hidden="1">
      <c r="A223" s="28" t="s">
        <v>48</v>
      </c>
      <c r="B223" s="28"/>
      <c r="C223" s="28"/>
      <c r="D223" s="28"/>
      <c r="E223" s="29">
        <v>3</v>
      </c>
      <c r="F223" s="117"/>
      <c r="G223" s="28">
        <f>G224+G225+G226</f>
        <v>914.39</v>
      </c>
      <c r="H223" s="28">
        <f>H224+H225+H226</f>
        <v>914.39</v>
      </c>
      <c r="I223" s="28">
        <f>I224+I225+I226</f>
        <v>0</v>
      </c>
      <c r="J223" s="28">
        <f>J224+J225+J226</f>
        <v>12</v>
      </c>
      <c r="K223" s="28">
        <f>K224+K225+K226</f>
        <v>0</v>
      </c>
      <c r="L223" s="117"/>
      <c r="M223" s="78"/>
      <c r="N223" s="117"/>
      <c r="O223" s="78"/>
      <c r="P223" s="117"/>
    </row>
    <row r="224" spans="1:16" ht="84.75" customHeight="1" hidden="1">
      <c r="A224" s="98">
        <v>1</v>
      </c>
      <c r="B224" s="43" t="s">
        <v>833</v>
      </c>
      <c r="C224" s="31" t="s">
        <v>852</v>
      </c>
      <c r="D224" s="72" t="s">
        <v>853</v>
      </c>
      <c r="E224" s="32" t="s">
        <v>854</v>
      </c>
      <c r="F224" s="128" t="s">
        <v>26</v>
      </c>
      <c r="G224" s="30">
        <v>428.93</v>
      </c>
      <c r="H224" s="133">
        <v>428.93</v>
      </c>
      <c r="I224" s="133">
        <v>0</v>
      </c>
      <c r="J224" s="133">
        <v>5.6</v>
      </c>
      <c r="K224" s="133"/>
      <c r="L224" s="72" t="s">
        <v>855</v>
      </c>
      <c r="M224" s="72" t="s">
        <v>856</v>
      </c>
      <c r="N224" s="72" t="s">
        <v>857</v>
      </c>
      <c r="O224" s="128" t="s">
        <v>47</v>
      </c>
      <c r="P224" s="72"/>
    </row>
    <row r="225" spans="1:16" ht="178.5" customHeight="1" hidden="1">
      <c r="A225" s="98">
        <v>2</v>
      </c>
      <c r="B225" s="43" t="s">
        <v>833</v>
      </c>
      <c r="C225" s="31" t="s">
        <v>858</v>
      </c>
      <c r="D225" s="72" t="s">
        <v>841</v>
      </c>
      <c r="E225" s="32" t="s">
        <v>859</v>
      </c>
      <c r="F225" s="128" t="s">
        <v>26</v>
      </c>
      <c r="G225" s="30">
        <v>185.46</v>
      </c>
      <c r="H225" s="133">
        <v>185.46</v>
      </c>
      <c r="I225" s="133">
        <v>0</v>
      </c>
      <c r="J225" s="133">
        <v>2.4</v>
      </c>
      <c r="K225" s="206"/>
      <c r="L225" s="72" t="s">
        <v>855</v>
      </c>
      <c r="M225" s="72" t="s">
        <v>860</v>
      </c>
      <c r="N225" s="72" t="s">
        <v>857</v>
      </c>
      <c r="O225" s="128" t="s">
        <v>47</v>
      </c>
      <c r="P225" s="72"/>
    </row>
    <row r="226" spans="1:16" ht="106.5" customHeight="1" hidden="1">
      <c r="A226" s="98">
        <v>3</v>
      </c>
      <c r="B226" s="43" t="s">
        <v>833</v>
      </c>
      <c r="C226" s="31" t="s">
        <v>861</v>
      </c>
      <c r="D226" s="72" t="s">
        <v>862</v>
      </c>
      <c r="E226" s="32" t="s">
        <v>863</v>
      </c>
      <c r="F226" s="128" t="s">
        <v>26</v>
      </c>
      <c r="G226" s="30">
        <v>300</v>
      </c>
      <c r="H226" s="133">
        <v>300</v>
      </c>
      <c r="I226" s="133">
        <v>0</v>
      </c>
      <c r="J226" s="133">
        <v>4</v>
      </c>
      <c r="K226" s="133"/>
      <c r="L226" s="72" t="s">
        <v>855</v>
      </c>
      <c r="M226" s="72" t="s">
        <v>864</v>
      </c>
      <c r="N226" s="72" t="s">
        <v>865</v>
      </c>
      <c r="O226" s="128" t="s">
        <v>47</v>
      </c>
      <c r="P226" s="72"/>
    </row>
    <row r="227" spans="1:16" s="1" customFormat="1" ht="40.5" customHeight="1" hidden="1">
      <c r="A227" s="60" t="s">
        <v>201</v>
      </c>
      <c r="B227" s="61"/>
      <c r="C227" s="61"/>
      <c r="D227" s="62"/>
      <c r="E227" s="28">
        <v>2</v>
      </c>
      <c r="F227" s="117"/>
      <c r="G227" s="184">
        <f>G228+G229</f>
        <v>6793</v>
      </c>
      <c r="H227" s="184">
        <f>H228+H229</f>
        <v>6793</v>
      </c>
      <c r="I227" s="184">
        <f>I228+I229</f>
        <v>0</v>
      </c>
      <c r="J227" s="184">
        <f>J228+J229</f>
        <v>88</v>
      </c>
      <c r="K227" s="184">
        <f>K228+K229</f>
        <v>0</v>
      </c>
      <c r="L227" s="117"/>
      <c r="M227" s="117"/>
      <c r="N227" s="117"/>
      <c r="O227" s="78"/>
      <c r="P227" s="117"/>
    </row>
    <row r="228" spans="1:16" ht="223.5" customHeight="1" hidden="1">
      <c r="A228" s="120">
        <v>1</v>
      </c>
      <c r="B228" s="185" t="s">
        <v>833</v>
      </c>
      <c r="C228" s="31" t="s">
        <v>866</v>
      </c>
      <c r="D228" s="112" t="s">
        <v>867</v>
      </c>
      <c r="E228" s="40" t="s">
        <v>868</v>
      </c>
      <c r="F228" s="108" t="s">
        <v>26</v>
      </c>
      <c r="G228" s="120">
        <v>3293</v>
      </c>
      <c r="H228" s="120">
        <v>3293</v>
      </c>
      <c r="I228" s="120">
        <v>0</v>
      </c>
      <c r="J228" s="120">
        <v>42</v>
      </c>
      <c r="K228" s="120"/>
      <c r="L228" s="112" t="s">
        <v>850</v>
      </c>
      <c r="M228" s="112" t="s">
        <v>869</v>
      </c>
      <c r="N228" s="112" t="s">
        <v>870</v>
      </c>
      <c r="O228" s="108" t="s">
        <v>47</v>
      </c>
      <c r="P228" s="108"/>
    </row>
    <row r="229" spans="1:16" ht="127.5" customHeight="1" hidden="1">
      <c r="A229" s="98">
        <v>2</v>
      </c>
      <c r="B229" s="43" t="s">
        <v>833</v>
      </c>
      <c r="C229" s="31" t="s">
        <v>871</v>
      </c>
      <c r="D229" s="72" t="s">
        <v>835</v>
      </c>
      <c r="E229" s="32" t="s">
        <v>872</v>
      </c>
      <c r="F229" s="128" t="s">
        <v>26</v>
      </c>
      <c r="G229" s="133">
        <v>3500</v>
      </c>
      <c r="H229" s="133">
        <v>3500</v>
      </c>
      <c r="I229" s="133">
        <v>0</v>
      </c>
      <c r="J229" s="133">
        <v>46</v>
      </c>
      <c r="K229" s="133"/>
      <c r="L229" s="72" t="s">
        <v>850</v>
      </c>
      <c r="M229" s="72" t="s">
        <v>873</v>
      </c>
      <c r="N229" s="72" t="s">
        <v>870</v>
      </c>
      <c r="O229" s="128" t="s">
        <v>47</v>
      </c>
      <c r="P229" s="72"/>
    </row>
    <row r="230" spans="1:16" s="1" customFormat="1" ht="40.5" customHeight="1" hidden="1">
      <c r="A230" s="92" t="s">
        <v>209</v>
      </c>
      <c r="B230" s="61"/>
      <c r="C230" s="93"/>
      <c r="D230" s="94"/>
      <c r="E230" s="29">
        <v>2</v>
      </c>
      <c r="F230" s="117"/>
      <c r="G230" s="78">
        <f>G231+G232</f>
        <v>253.37</v>
      </c>
      <c r="H230" s="78">
        <f>H231+H232</f>
        <v>253.37</v>
      </c>
      <c r="I230" s="78">
        <f>I231+I232</f>
        <v>0</v>
      </c>
      <c r="J230" s="78">
        <f>J231+J232</f>
        <v>0</v>
      </c>
      <c r="K230" s="78">
        <f>K231+K232</f>
        <v>0</v>
      </c>
      <c r="L230" s="117"/>
      <c r="M230" s="117"/>
      <c r="N230" s="117"/>
      <c r="O230" s="78"/>
      <c r="P230" s="117"/>
    </row>
    <row r="231" spans="1:16" ht="60.75" hidden="1">
      <c r="A231" s="98">
        <v>1</v>
      </c>
      <c r="B231" s="43" t="s">
        <v>833</v>
      </c>
      <c r="C231" s="31" t="s">
        <v>874</v>
      </c>
      <c r="D231" s="72" t="s">
        <v>875</v>
      </c>
      <c r="E231" s="186" t="s">
        <v>876</v>
      </c>
      <c r="F231" s="128" t="s">
        <v>26</v>
      </c>
      <c r="G231" s="133">
        <v>180</v>
      </c>
      <c r="H231" s="133">
        <v>180</v>
      </c>
      <c r="I231" s="133">
        <v>0</v>
      </c>
      <c r="J231" s="133"/>
      <c r="K231" s="133"/>
      <c r="L231" s="72" t="s">
        <v>141</v>
      </c>
      <c r="M231" s="72" t="s">
        <v>877</v>
      </c>
      <c r="N231" s="72" t="s">
        <v>253</v>
      </c>
      <c r="O231" s="128" t="s">
        <v>47</v>
      </c>
      <c r="P231" s="72"/>
    </row>
    <row r="232" spans="1:16" ht="60.75" hidden="1">
      <c r="A232" s="98">
        <v>2</v>
      </c>
      <c r="B232" s="43" t="s">
        <v>833</v>
      </c>
      <c r="C232" s="187" t="s">
        <v>878</v>
      </c>
      <c r="D232" s="72" t="s">
        <v>875</v>
      </c>
      <c r="E232" s="186" t="s">
        <v>876</v>
      </c>
      <c r="F232" s="128" t="s">
        <v>26</v>
      </c>
      <c r="G232" s="133">
        <v>73.37</v>
      </c>
      <c r="H232" s="133">
        <v>73.37</v>
      </c>
      <c r="I232" s="133">
        <v>0</v>
      </c>
      <c r="J232" s="133"/>
      <c r="K232" s="133"/>
      <c r="L232" s="72" t="s">
        <v>141</v>
      </c>
      <c r="M232" s="72" t="s">
        <v>877</v>
      </c>
      <c r="N232" s="72" t="s">
        <v>253</v>
      </c>
      <c r="O232" s="128" t="s">
        <v>47</v>
      </c>
      <c r="P232" s="72"/>
    </row>
    <row r="233" spans="1:16" s="1" customFormat="1" ht="40.5" customHeight="1" hidden="1">
      <c r="A233" s="92" t="s">
        <v>286</v>
      </c>
      <c r="B233" s="61"/>
      <c r="C233" s="93"/>
      <c r="D233" s="94"/>
      <c r="E233" s="188">
        <v>1</v>
      </c>
      <c r="F233" s="117"/>
      <c r="G233" s="78">
        <f>G234</f>
        <v>150</v>
      </c>
      <c r="H233" s="78">
        <f>H234</f>
        <v>150</v>
      </c>
      <c r="I233" s="78">
        <f>I234</f>
        <v>0</v>
      </c>
      <c r="J233" s="78">
        <f>J234</f>
        <v>0</v>
      </c>
      <c r="K233" s="78">
        <f>K234</f>
        <v>0</v>
      </c>
      <c r="L233" s="117"/>
      <c r="M233" s="78"/>
      <c r="N233" s="117"/>
      <c r="O233" s="78"/>
      <c r="P233" s="117"/>
    </row>
    <row r="234" spans="1:16" ht="60.75" hidden="1">
      <c r="A234" s="98">
        <v>1</v>
      </c>
      <c r="B234" s="43" t="s">
        <v>833</v>
      </c>
      <c r="C234" s="31" t="s">
        <v>879</v>
      </c>
      <c r="D234" s="72" t="s">
        <v>875</v>
      </c>
      <c r="E234" s="132" t="s">
        <v>880</v>
      </c>
      <c r="F234" s="128" t="s">
        <v>26</v>
      </c>
      <c r="G234" s="133">
        <v>150</v>
      </c>
      <c r="H234" s="133">
        <v>150</v>
      </c>
      <c r="I234" s="133">
        <v>0</v>
      </c>
      <c r="J234" s="133"/>
      <c r="K234" s="133"/>
      <c r="L234" s="72" t="s">
        <v>850</v>
      </c>
      <c r="M234" s="72" t="s">
        <v>877</v>
      </c>
      <c r="N234" s="72" t="s">
        <v>253</v>
      </c>
      <c r="O234" s="128" t="s">
        <v>47</v>
      </c>
      <c r="P234" s="72"/>
    </row>
    <row r="235" spans="1:16" s="1" customFormat="1" ht="40.5" customHeight="1" hidden="1">
      <c r="A235" s="26" t="s">
        <v>881</v>
      </c>
      <c r="B235" s="27"/>
      <c r="C235" s="27"/>
      <c r="D235" s="27"/>
      <c r="E235" s="27">
        <v>1</v>
      </c>
      <c r="F235" s="27"/>
      <c r="G235" s="78">
        <v>10</v>
      </c>
      <c r="H235" s="78">
        <v>10</v>
      </c>
      <c r="I235" s="78"/>
      <c r="J235" s="78"/>
      <c r="K235" s="78"/>
      <c r="L235" s="27"/>
      <c r="M235" s="87"/>
      <c r="N235" s="27"/>
      <c r="O235" s="27"/>
      <c r="P235" s="27"/>
    </row>
    <row r="236" spans="1:16" s="1" customFormat="1" ht="40.5" customHeight="1" hidden="1">
      <c r="A236" s="26" t="s">
        <v>286</v>
      </c>
      <c r="B236" s="27"/>
      <c r="C236" s="27"/>
      <c r="D236" s="27"/>
      <c r="E236" s="27">
        <v>1</v>
      </c>
      <c r="F236" s="27"/>
      <c r="G236" s="78">
        <v>10</v>
      </c>
      <c r="H236" s="78">
        <v>10</v>
      </c>
      <c r="I236" s="78"/>
      <c r="J236" s="78"/>
      <c r="K236" s="78"/>
      <c r="L236" s="27"/>
      <c r="M236" s="87"/>
      <c r="N236" s="27"/>
      <c r="O236" s="27"/>
      <c r="P236" s="27"/>
    </row>
    <row r="237" spans="1:16" ht="121.5" hidden="1">
      <c r="A237" s="95">
        <v>1</v>
      </c>
      <c r="B237" s="44" t="s">
        <v>882</v>
      </c>
      <c r="C237" s="72" t="s">
        <v>883</v>
      </c>
      <c r="D237" s="72" t="s">
        <v>884</v>
      </c>
      <c r="E237" s="45" t="s">
        <v>885</v>
      </c>
      <c r="F237" s="72" t="s">
        <v>26</v>
      </c>
      <c r="G237" s="74">
        <v>10</v>
      </c>
      <c r="H237" s="74">
        <v>10</v>
      </c>
      <c r="I237" s="74"/>
      <c r="J237" s="74"/>
      <c r="K237" s="74"/>
      <c r="L237" s="72" t="s">
        <v>886</v>
      </c>
      <c r="M237" s="72" t="s">
        <v>887</v>
      </c>
      <c r="N237" s="72" t="s">
        <v>831</v>
      </c>
      <c r="O237" s="72" t="s">
        <v>47</v>
      </c>
      <c r="P237" s="72" t="s">
        <v>291</v>
      </c>
    </row>
    <row r="238" spans="1:16" s="1" customFormat="1" ht="40.5" customHeight="1" hidden="1">
      <c r="A238" s="26" t="s">
        <v>888</v>
      </c>
      <c r="B238" s="27"/>
      <c r="C238" s="27"/>
      <c r="D238" s="27"/>
      <c r="E238" s="27">
        <v>2</v>
      </c>
      <c r="F238" s="27"/>
      <c r="G238" s="27">
        <f>G239+G241</f>
        <v>108</v>
      </c>
      <c r="H238" s="27">
        <f>H239+H241</f>
        <v>104.5125</v>
      </c>
      <c r="I238" s="27">
        <f>I239+I241</f>
        <v>0</v>
      </c>
      <c r="J238" s="27">
        <f>J239+J241</f>
        <v>0</v>
      </c>
      <c r="K238" s="27">
        <f>K239+K241</f>
        <v>3.4875</v>
      </c>
      <c r="L238" s="27"/>
      <c r="M238" s="87"/>
      <c r="N238" s="27"/>
      <c r="O238" s="27"/>
      <c r="P238" s="27"/>
    </row>
    <row r="239" spans="1:16" s="1" customFormat="1" ht="40.5" customHeight="1" hidden="1">
      <c r="A239" s="18" t="s">
        <v>21</v>
      </c>
      <c r="B239" s="189"/>
      <c r="C239" s="189"/>
      <c r="D239" s="190"/>
      <c r="E239" s="27">
        <v>1</v>
      </c>
      <c r="F239" s="27"/>
      <c r="G239" s="27">
        <v>98</v>
      </c>
      <c r="H239" s="191">
        <v>94.5125</v>
      </c>
      <c r="I239" s="27"/>
      <c r="J239" s="27"/>
      <c r="K239" s="116">
        <v>3.4875</v>
      </c>
      <c r="L239" s="27"/>
      <c r="M239" s="87"/>
      <c r="N239" s="27"/>
      <c r="O239" s="27"/>
      <c r="P239" s="27"/>
    </row>
    <row r="240" spans="1:16" ht="408" customHeight="1" hidden="1">
      <c r="A240" s="192">
        <v>1</v>
      </c>
      <c r="B240" s="193" t="s">
        <v>889</v>
      </c>
      <c r="C240" s="194" t="s">
        <v>890</v>
      </c>
      <c r="D240" s="194" t="s">
        <v>891</v>
      </c>
      <c r="E240" s="195" t="s">
        <v>892</v>
      </c>
      <c r="F240" s="193" t="s">
        <v>26</v>
      </c>
      <c r="G240" s="196">
        <v>98</v>
      </c>
      <c r="H240" s="197">
        <v>94.5125</v>
      </c>
      <c r="I240" s="196"/>
      <c r="J240" s="196"/>
      <c r="K240" s="194">
        <v>3.4875</v>
      </c>
      <c r="L240" s="194" t="s">
        <v>893</v>
      </c>
      <c r="M240" s="196"/>
      <c r="N240" s="193" t="s">
        <v>846</v>
      </c>
      <c r="O240" s="196"/>
      <c r="P240" s="207" t="s">
        <v>894</v>
      </c>
    </row>
    <row r="241" spans="1:16" s="1" customFormat="1" ht="40.5" customHeight="1" hidden="1">
      <c r="A241" s="18" t="s">
        <v>209</v>
      </c>
      <c r="B241" s="189"/>
      <c r="C241" s="189"/>
      <c r="D241" s="190"/>
      <c r="E241" s="27">
        <v>1</v>
      </c>
      <c r="F241" s="27"/>
      <c r="G241" s="27">
        <v>10</v>
      </c>
      <c r="H241" s="27">
        <v>10</v>
      </c>
      <c r="I241" s="27"/>
      <c r="J241" s="27"/>
      <c r="K241" s="27"/>
      <c r="L241" s="27"/>
      <c r="M241" s="87"/>
      <c r="N241" s="27"/>
      <c r="O241" s="27"/>
      <c r="P241" s="27"/>
    </row>
    <row r="242" spans="1:16" ht="101.25" hidden="1">
      <c r="A242" s="198">
        <v>1</v>
      </c>
      <c r="B242" s="88" t="s">
        <v>889</v>
      </c>
      <c r="C242" s="88" t="s">
        <v>895</v>
      </c>
      <c r="D242" s="88" t="s">
        <v>896</v>
      </c>
      <c r="E242" s="199" t="s">
        <v>895</v>
      </c>
      <c r="F242" s="88" t="s">
        <v>26</v>
      </c>
      <c r="G242" s="33">
        <v>10</v>
      </c>
      <c r="H242" s="33">
        <v>10</v>
      </c>
      <c r="I242" s="33"/>
      <c r="J242" s="33"/>
      <c r="K242" s="33"/>
      <c r="L242" s="88" t="s">
        <v>896</v>
      </c>
      <c r="M242" s="208"/>
      <c r="N242" s="88" t="s">
        <v>253</v>
      </c>
      <c r="O242" s="33"/>
      <c r="P242" s="33"/>
    </row>
  </sheetData>
  <sheetProtection/>
  <mergeCells count="66">
    <mergeCell ref="A1:P1"/>
    <mergeCell ref="A2:P2"/>
    <mergeCell ref="G3:K3"/>
    <mergeCell ref="A5:D5"/>
    <mergeCell ref="A6:D6"/>
    <mergeCell ref="A7:D7"/>
    <mergeCell ref="A12:D12"/>
    <mergeCell ref="A20:D20"/>
    <mergeCell ref="A27:D27"/>
    <mergeCell ref="A28:D28"/>
    <mergeCell ref="A37:D37"/>
    <mergeCell ref="A50:D50"/>
    <mergeCell ref="A53:D53"/>
    <mergeCell ref="A55:D55"/>
    <mergeCell ref="A56:D56"/>
    <mergeCell ref="A64:D64"/>
    <mergeCell ref="A66:D66"/>
    <mergeCell ref="A71:D71"/>
    <mergeCell ref="A76:D76"/>
    <mergeCell ref="A78:D78"/>
    <mergeCell ref="A80:D80"/>
    <mergeCell ref="A81:D81"/>
    <mergeCell ref="A88:D88"/>
    <mergeCell ref="A94:D94"/>
    <mergeCell ref="A98:D98"/>
    <mergeCell ref="A100:D100"/>
    <mergeCell ref="A101:D101"/>
    <mergeCell ref="A116:D116"/>
    <mergeCell ref="A124:D124"/>
    <mergeCell ref="A126:D126"/>
    <mergeCell ref="A133:D133"/>
    <mergeCell ref="A137:D137"/>
    <mergeCell ref="A139:D139"/>
    <mergeCell ref="A140:D140"/>
    <mergeCell ref="A151:D151"/>
    <mergeCell ref="A170:D170"/>
    <mergeCell ref="A173:D173"/>
    <mergeCell ref="A175:D175"/>
    <mergeCell ref="A176:D176"/>
    <mergeCell ref="A190:D190"/>
    <mergeCell ref="A206:D206"/>
    <mergeCell ref="A209:D209"/>
    <mergeCell ref="A214:D214"/>
    <mergeCell ref="A216:D216"/>
    <mergeCell ref="A218:D218"/>
    <mergeCell ref="A219:D219"/>
    <mergeCell ref="A223:D223"/>
    <mergeCell ref="A227:D227"/>
    <mergeCell ref="A230:D230"/>
    <mergeCell ref="A233:D233"/>
    <mergeCell ref="A235:D235"/>
    <mergeCell ref="A236:D236"/>
    <mergeCell ref="A238:D238"/>
    <mergeCell ref="A239:D239"/>
    <mergeCell ref="A241:D241"/>
    <mergeCell ref="A3:A4"/>
    <mergeCell ref="B3:B4"/>
    <mergeCell ref="C3:C4"/>
    <mergeCell ref="D3:D4"/>
    <mergeCell ref="E3:E4"/>
    <mergeCell ref="F3:F4"/>
    <mergeCell ref="L3:L4"/>
    <mergeCell ref="M3:M4"/>
    <mergeCell ref="N3:N4"/>
    <mergeCell ref="O3:O4"/>
    <mergeCell ref="P3:P4"/>
  </mergeCells>
  <printOptions/>
  <pageMargins left="0.7513888888888889" right="0.7513888888888889" top="1" bottom="1" header="0.5" footer="0.5"/>
  <pageSetup fitToHeight="0" fitToWidth="1" horizontalDpi="600" verticalDpi="600" orientation="landscape" paperSize="8" scale="60"/>
  <ignoredErrors>
    <ignoredError sqref="J209 J206 J190 J216" formula="1"/>
  </ignoredError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DHABA</cp:lastModifiedBy>
  <dcterms:created xsi:type="dcterms:W3CDTF">2023-09-14T10:48:54Z</dcterms:created>
  <dcterms:modified xsi:type="dcterms:W3CDTF">2023-10-28T03:24:22Z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DACD7BA1EEF94E52B38BE4E832317641_13</vt:lpwstr>
  </property>
</Properties>
</file>